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charts/chart1.xml" ContentType="application/vnd.openxmlformats-officedocument.drawingml.chart+xml"/>
  <Override PartName="/xl/drawings/drawing3.xml" ContentType="application/vnd.openxmlformats-officedocument.drawing+xml"/>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drawings/drawing5.xml" ContentType="application/vnd.openxmlformats-officedocument.drawing+xml"/>
  <Override PartName="/xl/activeX/activeX12.xml" ContentType="application/vnd.ms-office.activeX+xml"/>
  <Override PartName="/xl/activeX/activeX12.bin" ContentType="application/vnd.ms-office.activeX"/>
  <Override PartName="/xl/drawings/drawing6.xml" ContentType="application/vnd.openxmlformats-officedocument.drawing+xml"/>
  <Override PartName="/xl/activeX/activeX13.xml" ContentType="application/vnd.ms-office.activeX+xml"/>
  <Override PartName="/xl/activeX/activeX13.bin" ContentType="application/vnd.ms-office.activeX"/>
  <Override PartName="/xl/drawings/drawing7.xml" ContentType="application/vnd.openxmlformats-officedocument.drawing+xml"/>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B4" lockStructure="1"/>
  <bookViews>
    <workbookView showHorizontalScroll="0" showSheetTabs="0" xWindow="240" yWindow="60" windowWidth="15195" windowHeight="8955" tabRatio="863"/>
  </bookViews>
  <sheets>
    <sheet name="Main Menu" sheetId="11" r:id="rId1"/>
    <sheet name="Results Page" sheetId="10" r:id="rId2"/>
    <sheet name="1. Strategy and Planning" sheetId="1" r:id="rId3"/>
    <sheet name="2. Performance" sheetId="4" r:id="rId4"/>
    <sheet name="3. Managing Management" sheetId="5" r:id="rId5"/>
    <sheet name="4. Organisational Culture" sheetId="6" r:id="rId6"/>
    <sheet name="5. Risk Management" sheetId="7" r:id="rId7"/>
    <sheet name="6. Council Operations" sheetId="8" r:id="rId8"/>
  </sheets>
  <definedNames>
    <definedName name="_xlnm.Print_Area" localSheetId="2">'1. Strategy and Planning'!$A$2:$D$24</definedName>
    <definedName name="_xlnm.Print_Area" localSheetId="3">'2. Performance'!$A$2:$D$25</definedName>
    <definedName name="_xlnm.Print_Area" localSheetId="4">'3. Managing Management'!$A$2:$D$17</definedName>
    <definedName name="_xlnm.Print_Area" localSheetId="5">'4. Organisational Culture'!$A$2:$D$11</definedName>
    <definedName name="_xlnm.Print_Area" localSheetId="6">'5. Risk Management'!$A$2:$D$17</definedName>
    <definedName name="_xlnm.Print_Area" localSheetId="7">'6. Council Operations'!$A$2:$D$34</definedName>
    <definedName name="_xlnm.Print_Area" localSheetId="0">'Main Menu'!$A$1:$M$64</definedName>
    <definedName name="_xlnm.Print_Area" localSheetId="1">'Results Page'!$A$2:$J$42</definedName>
    <definedName name="_xlnm.Print_Titles" localSheetId="2">'1. Strategy and Planning'!$2:$2</definedName>
    <definedName name="_xlnm.Print_Titles" localSheetId="3">'2. Performance'!$2:$2</definedName>
    <definedName name="_xlnm.Print_Titles" localSheetId="4">'3. Managing Management'!$2:$2</definedName>
    <definedName name="_xlnm.Print_Titles" localSheetId="5">'4. Organisational Culture'!$2:$2</definedName>
    <definedName name="_xlnm.Print_Titles" localSheetId="6">'5. Risk Management'!$2:$2</definedName>
    <definedName name="_xlnm.Print_Titles" localSheetId="7">'6. Council Operations'!$2:$2</definedName>
  </definedNames>
  <calcPr calcId="145621" fullCalcOnLoad="1"/>
</workbook>
</file>

<file path=xl/calcChain.xml><?xml version="1.0" encoding="utf-8"?>
<calcChain xmlns="http://schemas.openxmlformats.org/spreadsheetml/2006/main">
  <c r="F7" i="4" l="1"/>
  <c r="G7" i="4" s="1"/>
  <c r="F19" i="1"/>
  <c r="G19" i="1" s="1"/>
  <c r="T4" i="1" s="1"/>
  <c r="F22" i="1"/>
  <c r="G22" i="1"/>
  <c r="F21" i="1"/>
  <c r="G21" i="1"/>
  <c r="F20" i="1"/>
  <c r="F16" i="1"/>
  <c r="G16" i="1"/>
  <c r="F15" i="1"/>
  <c r="G15" i="1"/>
  <c r="F4" i="8"/>
  <c r="F7" i="8"/>
  <c r="F6" i="8"/>
  <c r="F5" i="8"/>
  <c r="F15" i="8"/>
  <c r="F14" i="8"/>
  <c r="F13" i="8"/>
  <c r="F12" i="8"/>
  <c r="F11" i="8"/>
  <c r="F10" i="8"/>
  <c r="F9" i="8"/>
  <c r="F22" i="8"/>
  <c r="F21" i="8"/>
  <c r="F20" i="8"/>
  <c r="F19" i="8"/>
  <c r="F18" i="8"/>
  <c r="F17" i="8"/>
  <c r="F26" i="8"/>
  <c r="F25" i="8"/>
  <c r="F24" i="8"/>
  <c r="J27" i="11" s="1"/>
  <c r="F32" i="8"/>
  <c r="F31" i="8"/>
  <c r="F30" i="8"/>
  <c r="F29" i="8"/>
  <c r="F28" i="8"/>
  <c r="F6" i="7"/>
  <c r="F5" i="7"/>
  <c r="F4" i="7"/>
  <c r="F10" i="7"/>
  <c r="G10" i="7"/>
  <c r="F9" i="7"/>
  <c r="G9" i="7"/>
  <c r="F8" i="7"/>
  <c r="G8" i="7"/>
  <c r="S4" i="7" s="1"/>
  <c r="F12" i="7"/>
  <c r="F15" i="7"/>
  <c r="F14" i="7"/>
  <c r="G14" i="7" s="1"/>
  <c r="F6" i="6"/>
  <c r="G6" i="6"/>
  <c r="F5" i="6"/>
  <c r="F4" i="6"/>
  <c r="J21" i="11" s="1"/>
  <c r="F9" i="6"/>
  <c r="F8" i="6"/>
  <c r="F4" i="5"/>
  <c r="G4" i="5" s="1"/>
  <c r="F9" i="5"/>
  <c r="G9" i="5" s="1"/>
  <c r="S4" i="5" s="1"/>
  <c r="S5" i="5" s="1"/>
  <c r="S6" i="5" s="1"/>
  <c r="C21" i="5" s="1"/>
  <c r="F8" i="5"/>
  <c r="F7" i="5"/>
  <c r="F6" i="5"/>
  <c r="F12" i="5"/>
  <c r="G12" i="5"/>
  <c r="F11" i="5"/>
  <c r="G11" i="5"/>
  <c r="F15" i="5"/>
  <c r="F14" i="5"/>
  <c r="G14" i="5" s="1"/>
  <c r="U4" i="5" s="1"/>
  <c r="U5" i="5" s="1"/>
  <c r="U6" i="5" s="1"/>
  <c r="C23" i="5" s="1"/>
  <c r="J18" i="11"/>
  <c r="F6" i="4"/>
  <c r="G6" i="4"/>
  <c r="F5" i="4"/>
  <c r="G5" i="4"/>
  <c r="F4" i="4"/>
  <c r="F12" i="4"/>
  <c r="G12" i="4" s="1"/>
  <c r="F11" i="4"/>
  <c r="G11" i="4" s="1"/>
  <c r="S4" i="4" s="1"/>
  <c r="S5" i="4" s="1"/>
  <c r="S6" i="4" s="1"/>
  <c r="C29" i="4" s="1"/>
  <c r="F10" i="4"/>
  <c r="F9" i="4"/>
  <c r="G9" i="4"/>
  <c r="F23" i="4"/>
  <c r="G23" i="4"/>
  <c r="F22" i="4"/>
  <c r="G22" i="4"/>
  <c r="F21" i="4"/>
  <c r="G21" i="4"/>
  <c r="F20" i="4"/>
  <c r="G20" i="4"/>
  <c r="F19" i="4"/>
  <c r="G19" i="4"/>
  <c r="F18" i="4"/>
  <c r="G18" i="4"/>
  <c r="F17" i="4"/>
  <c r="G17" i="4"/>
  <c r="F16" i="4"/>
  <c r="G16" i="4"/>
  <c r="F15" i="4"/>
  <c r="G15" i="4"/>
  <c r="F14" i="4"/>
  <c r="G14" i="4"/>
  <c r="F5" i="1"/>
  <c r="G5" i="1"/>
  <c r="F4" i="1"/>
  <c r="G4" i="1"/>
  <c r="G20" i="1"/>
  <c r="F17" i="1"/>
  <c r="G17" i="1" s="1"/>
  <c r="F14" i="1"/>
  <c r="G14" i="1" s="1"/>
  <c r="F13" i="1"/>
  <c r="G13" i="1"/>
  <c r="F12" i="1"/>
  <c r="F11" i="1"/>
  <c r="G11" i="1" s="1"/>
  <c r="F10" i="1"/>
  <c r="G10" i="1" s="1"/>
  <c r="F9" i="1"/>
  <c r="G9" i="1"/>
  <c r="F8" i="1"/>
  <c r="F7" i="1"/>
  <c r="G7" i="1" s="1"/>
  <c r="G8" i="1"/>
  <c r="G12" i="1"/>
  <c r="G6" i="5"/>
  <c r="G7" i="5"/>
  <c r="G8" i="5"/>
  <c r="G15" i="5"/>
  <c r="Q3" i="5"/>
  <c r="G4" i="7"/>
  <c r="G6" i="7"/>
  <c r="G12" i="7"/>
  <c r="T4" i="7"/>
  <c r="G15" i="7"/>
  <c r="Q3" i="7"/>
  <c r="G4" i="4"/>
  <c r="G10" i="4"/>
  <c r="G5" i="6"/>
  <c r="G8" i="6"/>
  <c r="G9" i="6"/>
  <c r="G4" i="8"/>
  <c r="G5" i="8"/>
  <c r="G6" i="8"/>
  <c r="G7" i="8"/>
  <c r="G9" i="8"/>
  <c r="G10" i="8"/>
  <c r="S4" i="8" s="1"/>
  <c r="S5" i="8" s="1"/>
  <c r="S6" i="8" s="1"/>
  <c r="C38" i="8" s="1"/>
  <c r="G11" i="8"/>
  <c r="G12" i="8"/>
  <c r="G13" i="8"/>
  <c r="G14" i="8"/>
  <c r="G15" i="8"/>
  <c r="G17" i="8"/>
  <c r="G18" i="8"/>
  <c r="G19" i="8"/>
  <c r="G20" i="8"/>
  <c r="G21" i="8"/>
  <c r="Q4" i="8" s="1"/>
  <c r="Q5" i="8" s="1"/>
  <c r="Q6" i="8" s="1"/>
  <c r="E33" i="10" s="1"/>
  <c r="F33" i="10" s="1"/>
  <c r="G22" i="8"/>
  <c r="G24" i="8"/>
  <c r="U4" i="8" s="1"/>
  <c r="U5" i="8" s="1"/>
  <c r="U6" i="8" s="1"/>
  <c r="C40" i="8" s="1"/>
  <c r="G25" i="8"/>
  <c r="G26" i="8"/>
  <c r="G28" i="8"/>
  <c r="G29" i="8"/>
  <c r="G30" i="8"/>
  <c r="V4" i="8" s="1"/>
  <c r="V5" i="8" s="1"/>
  <c r="V6" i="8" s="1"/>
  <c r="C41" i="8" s="1"/>
  <c r="G31" i="8"/>
  <c r="G32" i="8"/>
  <c r="G33" i="10"/>
  <c r="G32" i="10"/>
  <c r="G31" i="10"/>
  <c r="G30" i="10"/>
  <c r="G29" i="10"/>
  <c r="G28" i="10"/>
  <c r="Q3" i="8"/>
  <c r="Q3" i="4"/>
  <c r="Q3" i="1"/>
  <c r="R3" i="1"/>
  <c r="R3" i="6"/>
  <c r="Q3" i="6"/>
  <c r="S3" i="1"/>
  <c r="T3" i="1"/>
  <c r="T5" i="1" s="1"/>
  <c r="T6" i="1" s="1"/>
  <c r="C29" i="1" s="1"/>
  <c r="R3" i="4"/>
  <c r="S3" i="4"/>
  <c r="T3" i="4"/>
  <c r="R3" i="5"/>
  <c r="S3" i="5"/>
  <c r="T3" i="5"/>
  <c r="U3" i="5"/>
  <c r="S4" i="6"/>
  <c r="S3" i="6"/>
  <c r="S5" i="6"/>
  <c r="S6" i="6" s="1"/>
  <c r="C15" i="6" s="1"/>
  <c r="R3" i="7"/>
  <c r="S3" i="7"/>
  <c r="S5" i="7" s="1"/>
  <c r="S6" i="7" s="1"/>
  <c r="C21" i="7" s="1"/>
  <c r="T3" i="7"/>
  <c r="T5" i="7" s="1"/>
  <c r="T6" i="7" s="1"/>
  <c r="C22" i="7" s="1"/>
  <c r="U3" i="7"/>
  <c r="V3" i="8"/>
  <c r="U3" i="8"/>
  <c r="T3" i="8"/>
  <c r="S3" i="8"/>
  <c r="R3" i="8"/>
  <c r="R4" i="8"/>
  <c r="R5" i="8" s="1"/>
  <c r="R6" i="8" s="1"/>
  <c r="C37" i="8" s="1"/>
  <c r="R4" i="7"/>
  <c r="R5" i="7" s="1"/>
  <c r="R6" i="7" s="1"/>
  <c r="C20" i="7" s="1"/>
  <c r="G4" i="6"/>
  <c r="R4" i="6" s="1"/>
  <c r="R5" i="6" s="1"/>
  <c r="R6" i="6" s="1"/>
  <c r="C14" i="6" s="1"/>
  <c r="G5" i="7"/>
  <c r="Q4" i="6"/>
  <c r="Q5" i="6" s="1"/>
  <c r="Q6" i="6" s="1"/>
  <c r="E31" i="10" s="1"/>
  <c r="F31" i="10" s="1"/>
  <c r="T4" i="8"/>
  <c r="T5" i="8"/>
  <c r="T6" i="8" s="1"/>
  <c r="C39" i="8" s="1"/>
  <c r="J24" i="11"/>
  <c r="J12" i="11"/>
  <c r="R4" i="1"/>
  <c r="R5" i="1"/>
  <c r="R6" i="1" s="1"/>
  <c r="C27" i="1" s="1"/>
  <c r="T4" i="5"/>
  <c r="T5" i="5"/>
  <c r="T6" i="5" s="1"/>
  <c r="C22" i="5" s="1"/>
  <c r="T4" i="4"/>
  <c r="T5" i="4" s="1"/>
  <c r="T6" i="4" s="1"/>
  <c r="C30" i="4" s="1"/>
  <c r="J15" i="11"/>
  <c r="S5" i="1" l="1"/>
  <c r="S6" i="1" s="1"/>
  <c r="C28" i="1" s="1"/>
  <c r="S4" i="1"/>
  <c r="Q4" i="1"/>
  <c r="Q5" i="1" s="1"/>
  <c r="Q6" i="1" s="1"/>
  <c r="E28" i="10" s="1"/>
  <c r="F28" i="10" s="1"/>
  <c r="Q4" i="7"/>
  <c r="Q5" i="7" s="1"/>
  <c r="Q6" i="7" s="1"/>
  <c r="E32" i="10" s="1"/>
  <c r="F32" i="10" s="1"/>
  <c r="U4" i="7"/>
  <c r="U5" i="7" s="1"/>
  <c r="U6" i="7" s="1"/>
  <c r="C23" i="7" s="1"/>
  <c r="R4" i="5"/>
  <c r="R5" i="5" s="1"/>
  <c r="R6" i="5" s="1"/>
  <c r="C20" i="5" s="1"/>
  <c r="Q4" i="5"/>
  <c r="Q5" i="5" s="1"/>
  <c r="Q6" i="5" s="1"/>
  <c r="E30" i="10" s="1"/>
  <c r="F30" i="10" s="1"/>
  <c r="R4" i="4"/>
  <c r="R5" i="4" s="1"/>
  <c r="R6" i="4" s="1"/>
  <c r="C28" i="4" s="1"/>
  <c r="Q4" i="4"/>
  <c r="Q5" i="4" s="1"/>
  <c r="Q6" i="4" s="1"/>
  <c r="E29" i="10" s="1"/>
  <c r="F29" i="10" s="1"/>
  <c r="E35" i="10" l="1"/>
</calcChain>
</file>

<file path=xl/sharedStrings.xml><?xml version="1.0" encoding="utf-8"?>
<sst xmlns="http://schemas.openxmlformats.org/spreadsheetml/2006/main" count="387" uniqueCount="162">
  <si>
    <t>Conflicts of Interest</t>
  </si>
  <si>
    <t>Committees</t>
  </si>
  <si>
    <t>Response</t>
  </si>
  <si>
    <t>Comment</t>
  </si>
  <si>
    <t>Weighting</t>
  </si>
  <si>
    <t>Weighted Response</t>
  </si>
  <si>
    <t>Section Overall</t>
  </si>
  <si>
    <t>University</t>
  </si>
  <si>
    <t>Maximum Total</t>
  </si>
  <si>
    <t>Wananga</t>
  </si>
  <si>
    <t>ITP - Metro</t>
  </si>
  <si>
    <t>Percentage</t>
  </si>
  <si>
    <t>Summary</t>
  </si>
  <si>
    <t>Score</t>
  </si>
  <si>
    <t>Purpose Statement</t>
  </si>
  <si>
    <t>The Strategic Plan and Investment Plan</t>
  </si>
  <si>
    <t>Implementing the Strategic Plan and Investment Plan</t>
  </si>
  <si>
    <t>Monitoring Implementation of the Strategic Plan and Investment Plan</t>
  </si>
  <si>
    <t>Key Performance Indicators - General</t>
  </si>
  <si>
    <t>Is there evidence that non-achievement or under-achievement of targets is explained, significant issues are advised in a timely manner and corrective or preventative action taking place to address any issues?</t>
  </si>
  <si>
    <t>Do reports present trend information for monitoring performance over time?  (i.e. monitoring year-on-year progress towards the achievement of key performance targets)</t>
  </si>
  <si>
    <t>Specific Performance Measures</t>
  </si>
  <si>
    <t>Work you way through each question, answering 'YES' or 'NO' in the response column using the drop down boxes provided.</t>
  </si>
  <si>
    <t>Improvement recommended</t>
  </si>
  <si>
    <t>Effective</t>
  </si>
  <si>
    <t>Not effective - immediate action required</t>
  </si>
  <si>
    <t>Do reports present information in a form that allows for easy monitoring of performance (e.g. traffic light system, dashboard reporting, etc)?</t>
  </si>
  <si>
    <t>Delegated Authority</t>
  </si>
  <si>
    <t>Managing the Relationship</t>
  </si>
  <si>
    <t>BEGINNING THE ASSESSMENT:</t>
  </si>
  <si>
    <t xml:space="preserve">Executive Performance and Development
</t>
  </si>
  <si>
    <t>Executive Appointment</t>
  </si>
  <si>
    <t>Is there a system to inform management of unethical behaviour outside the normal reporting channels (such as a whistle blowing programme)?</t>
  </si>
  <si>
    <t>Organisational Values</t>
  </si>
  <si>
    <t>Code of Conduct</t>
  </si>
  <si>
    <t>Audit Committee</t>
  </si>
  <si>
    <t>Risk Management</t>
  </si>
  <si>
    <t>Does the Audit Committee's charter or terms of reference provide adequate coverage of functions typically expected of an effective Audit Committee and is the charter/terms of reference reviewed periodically?</t>
  </si>
  <si>
    <t>Does the Audit Committee include members with financial/accounting skills and/or experience?</t>
  </si>
  <si>
    <t>External Audit</t>
  </si>
  <si>
    <t>Internal Audit</t>
  </si>
  <si>
    <t xml:space="preserve"> </t>
  </si>
  <si>
    <t>Score (out of 10)</t>
  </si>
  <si>
    <t>Performance</t>
  </si>
  <si>
    <t>Organisational Culture</t>
  </si>
  <si>
    <t>Overall Assessment</t>
  </si>
  <si>
    <t>Legend</t>
  </si>
  <si>
    <t>Drop Down List</t>
  </si>
  <si>
    <t>Yes</t>
  </si>
  <si>
    <t>No</t>
  </si>
  <si>
    <t>Strategy and Planning</t>
  </si>
  <si>
    <t>Enter summary comments here</t>
  </si>
  <si>
    <t>Is the Audit Committee fulfilling all of its functions and complying with all of its responsibilities as stated in its charter/terms of reference and is there evidence of effective relationships with management and auditors?</t>
  </si>
  <si>
    <t>User Menu Selection - Assessment Questions</t>
  </si>
  <si>
    <t>User Menu Selection - Supplementary Information</t>
  </si>
  <si>
    <t>INTRODUCTION:</t>
  </si>
  <si>
    <t>UNDERSTANDING THE RESULTS:</t>
  </si>
  <si>
    <t>WORKING THROUGH THE ASSESSMENT:</t>
  </si>
  <si>
    <t>USER INSTRUCTIONS:</t>
  </si>
  <si>
    <t>When you have finished each section return to the 'Main Menu' by clicking on the link at the top of each page and then on the appropriate link above to take you to the next Section.</t>
  </si>
  <si>
    <t>At the bottom of each Section page is a Section score.  This provides the results for each Sub-Focus Area.</t>
  </si>
  <si>
    <t>MAIN MENU</t>
  </si>
  <si>
    <t>Final Score</t>
  </si>
  <si>
    <t>Is there evidence an actions list is prepared at the end of each meeting and is it regularly reviewed?</t>
  </si>
  <si>
    <t>Does the Board receive information and analysis on the performance of its research programmes across a number of dimensions including value for money, quality and effectiveness?</t>
  </si>
  <si>
    <t>Does the Board receive information and analysis on the implementation of quality management plans and the status/progress of quality improvement processes to ensure that any quality issues are corrected in a timely manner?</t>
  </si>
  <si>
    <t>Is there evidence that senior management supports the Chief Executive at Board meetings to answer any questions and provide further analysis when required?</t>
  </si>
  <si>
    <t xml:space="preserve">Has the Board clearly set out its expectations for its relationship with the Chief Executive (e.g. "no surprises", the Board's relationship with other managers, etc)? </t>
  </si>
  <si>
    <t>Does the Board have a documented procedure for appointing a Chief Executive, including performing adequate due diligence?</t>
  </si>
  <si>
    <t>Risk Management - refers to the Board's understanding and management of the risks associated with the achievement of the Institution's strategic objectives, how the Board receives assurance that risks are being appropriately managed and the level of assurance required.</t>
  </si>
  <si>
    <t>Board Operations - refers to the effectiveness of the Board in discharging duties and how the Board manages its own affairs.</t>
  </si>
  <si>
    <t>Board Member Roles and Duties</t>
  </si>
  <si>
    <t>Managing the Board's Affairs</t>
  </si>
  <si>
    <t>Board Performance</t>
  </si>
  <si>
    <t>Are there sanctions for Board members who operate outside the bounds of collective responsibility?</t>
  </si>
  <si>
    <t>Have Board meetings for the previous 12 months achieved the required quorum size?</t>
  </si>
  <si>
    <t>Has the Board developed and approved an annual programme (i.e. work plan) of Board activity and does this ensure an adequate focus on matters of strategic importance?</t>
  </si>
  <si>
    <t>Do all Committees have a terms of reference approved by the Board with the following elements: objectives, functions, rights, responsibilities?</t>
  </si>
  <si>
    <t>Does the Board have a documented policy for evaluating its own collective performance that includes input from key stakeholders and has an evaluation of its collective performance been carried out within the previous 12 months?</t>
  </si>
  <si>
    <t>Does the Board have a documented policy for evaluating the performance of individual Board members and has an evaluation of individual performance been carried out within the previous 12 months?</t>
  </si>
  <si>
    <t>The Assessment Tool has been separated into six sections, or "Board Focus Areas".  Within each Board Focus Area are Sub-Focus Areas.</t>
  </si>
  <si>
    <t>You should provide a narrative summary for each Board Focus Area.  This is located below the questions on each Section page.  You should summarise the results, identifying those areas performed well and those areas where improvement is required.  You should also include information that may further explain the results or any mitigating matters.</t>
  </si>
  <si>
    <t>Beside each question is a comments field.  You are encouraged to include brief comments to support each answer.  This should include a description of how the Organisation demonstrates the governance principle indicated.  It may also include commentary that provides further analysis.  For example, if you can only meet some aspects of the question but fail to meet all aspects, you should describe those elements the Organisation performs well and those it does not.</t>
  </si>
  <si>
    <t>Strategy and Planning - refers to the Boards ability to achieve stakeholder aims and act in accordance with its duties, obligations and functions.  The Board develops its vision/purpose and strategy within the context of the needs of its stakeholder groups.  The Board defines and articulates what the Organisation wants to achieve in order to deliver sustainable value to stakeholders.</t>
  </si>
  <si>
    <t>Does the vision or purpose statement describe what the Organisation will achieve for its stakeholders including how it will contribute toward achieving government tertiary education outputs and outcomes?</t>
  </si>
  <si>
    <t>Does the Strategic Plan align to the Organisation's Investment Plan and to the Tertiary Education Strategy?</t>
  </si>
  <si>
    <t>Does the Strategic Plan and Investment Plan describe how the Organisation will address priorities specified in the Tertiary Education Strategy, how they will achieve educational performance indicators, financial performance indicators and the Organisation's mix of provision commitment?</t>
  </si>
  <si>
    <t>Did senior management have adequate opportunity to participate in the development of the Organisation's most recent Strategic Plan?</t>
  </si>
  <si>
    <t>Has the Organisation documented the rationale behind its planned initiatives and activities in terms of how the achievement of short term goals are expected to lead to the achievement of long term government policy outputs and outcomes and the Organisation's vision?</t>
  </si>
  <si>
    <t>Has the Organisation documented its planning cycle (i.e. timetable) including the process for developing the Budget, and does the process provide for the revision of operational plans and budgets?</t>
  </si>
  <si>
    <t xml:space="preserve">Performance is about the Board having a clear understanding of their information needs in order to monitor the Organisation's performance against its aims and objectives.  It should also evaluate how achievement of those aims and objectives is adding value to the Organisation and its stakeholders. </t>
  </si>
  <si>
    <t>Does the Board receive reports on whether the Organisation is effective (either by evaluating whether its planned strategy is achieving expected outputs and outcomes or by using comparative information to benchmark performance to determine if it could be doing things better)?</t>
  </si>
  <si>
    <t>Does the Organisation's most recent Annual Report demonstrate transparency of its governance arrangements?</t>
  </si>
  <si>
    <t>Has the Board identified appropriate key performance indicators and targets / benchmarks that are aligned to the Organisation's Investment Plan and Strategic Plan?</t>
  </si>
  <si>
    <t>Has the Board determined appropriate parameters for authority and reporting for ventures in which the Organisation has an interest (e.g. Controlled Entities, Joint Ventures, Partnerships, etc)?</t>
  </si>
  <si>
    <t>Has the Board developed and implemented a development plan for the Chief Executive that links to the Organisation's strategy / goals in terms of ensuring the Chief Executive has the necessary capabilities to deliver the Organisation's strategy?</t>
  </si>
  <si>
    <t>Does the Organisation have a statement of its values and do these align with the government's tertiary education goals as reflected in the Tertiary Education Strategy?</t>
  </si>
  <si>
    <t>Does the Organisation's Conflict of Interest policy define related party transactions and require these to be approved by the Board and disclosed in the Organisation's Annual Report?</t>
  </si>
  <si>
    <t>Are the Board's interests in Controlled Entities and other ventures (including Partnerships and Joint Ventures) disclosed the Organisation's Annual Report?</t>
  </si>
  <si>
    <t>Does the Board receive information and analysis on the level of trainee satisfaction and the quality of training?</t>
  </si>
  <si>
    <t>Does the Board receive information and analysis on the level of industry satisfaction with the number and quality of trainees?</t>
  </si>
  <si>
    <t>Was the Board involved in the scoping, development and approval of the Organisation's vision / purpose statement?</t>
  </si>
  <si>
    <t>Comments</t>
  </si>
  <si>
    <t>Was the Board involved in the scoping, development and approval of the Organisation's Strategic Plan (separate from its Investment Plan)?</t>
  </si>
  <si>
    <t>Was the Board involved in the scoping, development and approval of the Organisation's Investment Plan?</t>
  </si>
  <si>
    <t>Does management keep the Board well informed about the organisation's culture and any plans to change or improve it?</t>
  </si>
  <si>
    <t>Has the Board given consideration to aspects of business continuity which might need to be managed as a result of a foreseeable event?</t>
  </si>
  <si>
    <t>Is the frequency of Board meetings appropriate?</t>
  </si>
  <si>
    <t>Is the Board happy with the quality of Board papers?</t>
  </si>
  <si>
    <t>Did the Board hold Board only time (i.e. time without management present)?</t>
  </si>
  <si>
    <t>Does the Board monitor its compliance with its legal requirements from time to time?</t>
  </si>
  <si>
    <t>Does the Board have a process to ensure that all outstanding audit issues are addressed in a timely manner?</t>
  </si>
  <si>
    <t>Is the Board and/or Audit Committee involved in the scoping and resourcing of an internal audit function, internal audit planning, and monitoring the results of internal audit activity?</t>
  </si>
  <si>
    <t>Is the Board involved in the development and monitoring of a quality management system for the Institution?</t>
  </si>
  <si>
    <t>Has the Board developed and implemented a Conflict of Interest policy that includes the following elements: a definition and explanation of interests and situations that might give rise to a conflict of interest, procedures for managing conflicts, and policy and procedures for identifying, recording and periodically reviewing interests?</t>
  </si>
  <si>
    <t>Does the Board take appropriate and timely action when an actual or potential conflict situation arises?</t>
  </si>
  <si>
    <t>Does the Board have a process to ensure all Board members understand their role and duties as Board members as defined in the Constitution (if applicable), the Education Act 1989 and in Common Law?</t>
  </si>
  <si>
    <t>Do new Board members undergo an induction that aims to familiarise them with the Organisation, including the Organisation's business, operations, vision, values and governance processes?</t>
  </si>
  <si>
    <t>Does the Chair promote open discussion of matters before decisions are made?</t>
  </si>
  <si>
    <t>Does the Board have a programme or process in place to periodically review its Committee structure (i.e. use of Committees, effectiveness of Committees, Committee charters)?</t>
  </si>
  <si>
    <t>Has the Board developed and implemented a training plan for the Board to address any identified skill gaps on the Board?</t>
  </si>
  <si>
    <t>Does the Board receive information and analysis on the performance of ventures in which the Organisation has an interest including its international activities?</t>
  </si>
  <si>
    <t>Do management reports to the Board demonstrate a "balanced" view of the Organisation's performance?</t>
  </si>
  <si>
    <t>Is the Board and/or an appropriate Committee involved in agreeing performance objectives with the Chief Executive that align to the Strategic Plan, Investment Plan and Budget?</t>
  </si>
  <si>
    <t>Does the Board have input into the development and communication of standards of appropriate behaviour and has it established a process to report on breaches of those standards?</t>
  </si>
  <si>
    <t xml:space="preserve">Each question has been weighed according to its assessed impact on overall governance risk.  In addition, each Board Focus Area has been weighted according to its assessed impact on overall governance risk so that the overall assessment rating reflects the weighted score. </t>
  </si>
  <si>
    <t>Has the Organisation developed a Strategic Plan (multi year timeframe) separate from its Investment Plan?</t>
  </si>
  <si>
    <t>Does the Board use its Strategic Plan as a reference point when considering new activities and programmes?</t>
  </si>
  <si>
    <t>Has the Board ensured the budget aligns to the Organisation's Investment Plan, and sets financial performance targets aligned to its mix of provision?</t>
  </si>
  <si>
    <t>Does the Chair or other designated Board member make contact with the Chief Executive on a regular basis?</t>
  </si>
  <si>
    <t>Organisational Culture - refers to the shared beliefs and values that develop within an Organisation and how it guides the behaviour of its people.  This section assesses the Boards ability to preserve and promote shared beliefs, values and behaviours.</t>
  </si>
  <si>
    <t>Does the Board have an effective process for ensuring or influencing an appropriate mix of skill on the Board, including identifying capability requirements?</t>
  </si>
  <si>
    <t>Were key stakeholders (including Industry partners and advisory groups) given adequate opportunity to participate in the development of the Organisation's most recent Strategic Plan, and were these perspectives seriously considered?</t>
  </si>
  <si>
    <t xml:space="preserve">Does the Annual Report include adequate information on the Organisation's progress, achievement and compliance against its Investment Plan/Strategic Plan? </t>
  </si>
  <si>
    <t>Does the Board receive regular performance reports that track performance against targets / benchmarks and has the Board determined the frequency of reporting?</t>
  </si>
  <si>
    <t>Has the Organisation identified alliances that will enable it to better realise its mission by extending reach, increasing quality and/or reducing its cost of provision?</t>
  </si>
  <si>
    <t>Does the Board have strong attendance from all its members?</t>
  </si>
  <si>
    <t>Do committees report back to the full Board an overview of matters discussed?</t>
  </si>
  <si>
    <r>
      <t xml:space="preserve">If you have not used this Tool before please refer to the </t>
    </r>
    <r>
      <rPr>
        <u/>
        <sz val="11"/>
        <rFont val="Arial"/>
        <family val="2"/>
      </rPr>
      <t>User Instructions</t>
    </r>
    <r>
      <rPr>
        <sz val="11"/>
        <rFont val="Arial"/>
        <family val="2"/>
      </rPr>
      <t xml:space="preserve"> below.</t>
    </r>
  </si>
  <si>
    <r>
      <t>Begin the assessment by clicking on the '</t>
    </r>
    <r>
      <rPr>
        <u/>
        <sz val="11"/>
        <rFont val="Arial"/>
        <family val="2"/>
      </rPr>
      <t>Section 1. Strategy and Planning</t>
    </r>
    <r>
      <rPr>
        <sz val="11"/>
        <rFont val="Arial"/>
        <family val="2"/>
      </rPr>
      <t>' link above.</t>
    </r>
  </si>
  <si>
    <r>
      <t>When you have completed the six sections, check the '</t>
    </r>
    <r>
      <rPr>
        <u/>
        <sz val="11"/>
        <rFont val="Arial"/>
        <family val="2"/>
      </rPr>
      <t>Results Page</t>
    </r>
    <r>
      <rPr>
        <sz val="11"/>
        <rFont val="Arial"/>
        <family val="2"/>
      </rPr>
      <t>'.  This provides the results and narrative summary for each Board Focus Area along with an overall assessment rating.  Scores are out of 10.  Also included is a spider diagram showing the results in a graphical format.</t>
    </r>
  </si>
  <si>
    <t>Does the Board receive regular financial reports from management that include the following: financial position, financial performance, cash flow, financial forecasts and budget variance reports with meaningful analysis of material variances?</t>
  </si>
  <si>
    <t>Does the Board have a documented delegated authority policy that has been approved by the Board and the Chief Executive and that is reviewed periodically?</t>
  </si>
  <si>
    <t>Has the Organisation communicated its values to its staff, trainees and other stakeholders and has it embedded its values into its culture?</t>
  </si>
  <si>
    <t>Does the Board regularly monitor the status of implementation of its strategy and progress and compliance with the Investment Plan?</t>
  </si>
  <si>
    <t>Has the Board reviewed the Strategic Plan recently to determine whether updates to the plan are required?</t>
  </si>
  <si>
    <t>Is the Chair's performance regularly evaluated?</t>
  </si>
  <si>
    <t>Board Focus Area</t>
  </si>
  <si>
    <t>Board Operations</t>
  </si>
  <si>
    <t>Does the Organisation have a procedure for the performance appraisal of the Chief Executive that includes gaining different perspectives from other managers within the organisation and key stakeholders?</t>
  </si>
  <si>
    <t>Does the Board have a clear process for recommending changes to the Chief Executive's remuneration?</t>
  </si>
  <si>
    <t>Has the Board developed a plan (e.g. a succession plan) that sets out how the Organisation will be led in the event the Chief Executive becomes unexpectedly unavailable for an extended period of time?</t>
  </si>
  <si>
    <t>Does the Board have clearly articulated processes for how decisions are made, views are handled and decisions recorded?</t>
  </si>
  <si>
    <t>Does the Board ensure that key risks to the organisation have been adequately identified, monitored and managed, according to agreed policy?</t>
  </si>
  <si>
    <t>Has the Organisation considered input from its stakeholders when determining the breadth and depth of its programmes?</t>
  </si>
  <si>
    <t>Has the Board ensured that management has developed operational plans to help implement the strategy (operational plans could include a business plans or any other plans that support operational functions) and has the Board reviewed these plans for appropriateness?</t>
  </si>
  <si>
    <t>Are new Board members provided with key documents such as relevant legislation, Industry Training Act, Modern Apprenticeship Act (if applicable), Tertiary Education Strategy, governance policies, Charter/Constitution, Strategic Plan, Investment Plan, Budget key contracts, etc?</t>
  </si>
  <si>
    <t xml:space="preserve">Welcome to the Governance Assessment Tool for Industry Training Organisations. </t>
  </si>
  <si>
    <t>The purpose of this Tool is to assist Industry Training Organisations to determine the effectiveness of their governance processes.  The results of the assessment will help identify areas for improvement.</t>
  </si>
  <si>
    <t>Governance Management Relationship - The Board is accountable for the strategy and performance of the Organisation and delegates authority to the  Chief Executive to implement and monitor the Board's strategy and Organisational performance. Therefore, managing management refers to the Board's ability to appoint, mentor and evaluate the Chief Executive.</t>
  </si>
  <si>
    <t>Governance Management Relationship</t>
  </si>
  <si>
    <t>Governance Assessment Tool for Industry Training Organisations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</si>
</sst>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font>
      <sz val="10"/>
      <name val="Arial"/>
    </font>
    <font>
      <b/>
      <sz val="10"/>
      <color indexed="9"/>
      <name val="Arial"/>
      <family val="2"/>
    </font>
    <font>
      <sz val="10"/>
      <color indexed="9"/>
      <name val="Arial"/>
      <family val="2"/>
    </font>
    <font>
      <b/>
      <sz val="10"/>
      <name val="Arial"/>
      <family val="2"/>
    </font>
    <font>
      <sz val="10"/>
      <color indexed="10"/>
      <name val="Arial"/>
      <family val="2"/>
    </font>
    <font>
      <sz val="10"/>
      <name val="Arial"/>
      <family val="2"/>
    </font>
    <font>
      <sz val="8"/>
      <name val="Arial"/>
      <family val="2"/>
    </font>
    <font>
      <sz val="11"/>
      <color indexed="8"/>
      <name val="宋体"/>
      <charset val="134"/>
    </font>
    <font>
      <sz val="11"/>
      <color indexed="9"/>
      <name val="宋体"/>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sz val="11"/>
      <color indexed="52"/>
      <name val="宋体"/>
      <charset val="134"/>
    </font>
    <font>
      <sz val="11"/>
      <color indexed="60"/>
      <name val="宋体"/>
      <charset val="134"/>
    </font>
    <font>
      <b/>
      <sz val="11"/>
      <color indexed="63"/>
      <name val="宋体"/>
      <charset val="134"/>
    </font>
    <font>
      <b/>
      <sz val="18"/>
      <color indexed="56"/>
      <name val="宋体"/>
      <charset val="134"/>
    </font>
    <font>
      <b/>
      <sz val="11"/>
      <color indexed="8"/>
      <name val="宋体"/>
      <charset val="134"/>
    </font>
    <font>
      <sz val="11"/>
      <color indexed="10"/>
      <name val="宋体"/>
      <charset val="134"/>
    </font>
    <font>
      <b/>
      <sz val="11"/>
      <name val="Arial"/>
      <family val="2"/>
    </font>
    <font>
      <sz val="11"/>
      <color indexed="9"/>
      <name val="Arial"/>
      <family val="2"/>
    </font>
    <font>
      <b/>
      <sz val="10"/>
      <color indexed="18"/>
      <name val="Arial"/>
      <family val="2"/>
    </font>
    <font>
      <b/>
      <sz val="11"/>
      <color indexed="9"/>
      <name val="Comic Sans MS"/>
      <family val="4"/>
    </font>
    <font>
      <sz val="11"/>
      <name val="Comic Sans MS"/>
      <family val="4"/>
    </font>
    <font>
      <sz val="11"/>
      <name val="Arial"/>
      <family val="2"/>
    </font>
    <font>
      <u/>
      <sz val="11"/>
      <name val="Arial"/>
      <family val="2"/>
    </font>
    <font>
      <b/>
      <sz val="12"/>
      <color indexed="9"/>
      <name val="Arial"/>
      <family val="2"/>
    </font>
    <font>
      <b/>
      <sz val="11"/>
      <color indexed="9"/>
      <name val="Arial"/>
      <family val="2"/>
    </font>
    <font>
      <sz val="12"/>
      <name val="Arial"/>
      <family val="2"/>
    </font>
    <font>
      <b/>
      <sz val="20"/>
      <color indexed="9"/>
      <name val="Arial"/>
      <family val="2"/>
    </font>
    <font>
      <sz val="11"/>
      <color theme="0"/>
      <name val="Comic Sans MS"/>
      <family val="4"/>
    </font>
    <font>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0"/>
        <bgColor indexed="64"/>
      </patternFill>
    </fill>
    <fill>
      <patternFill patternType="solid">
        <fgColor indexed="53"/>
        <bgColor indexed="64"/>
      </patternFill>
    </fill>
    <fill>
      <patternFill patternType="solid">
        <fgColor indexed="10"/>
        <bgColor indexed="64"/>
      </patternFill>
    </fill>
    <fill>
      <patternFill patternType="solid">
        <fgColor indexed="18"/>
        <bgColor indexed="64"/>
      </patternFill>
    </fill>
    <fill>
      <patternFill patternType="solid">
        <fgColor theme="0"/>
        <bgColor indexed="64"/>
      </patternFill>
    </fill>
    <fill>
      <patternFill patternType="solid">
        <fgColor theme="0" tint="-0.249977111117893"/>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18"/>
      </right>
      <top style="medium">
        <color indexed="64"/>
      </top>
      <bottom style="medium">
        <color indexed="64"/>
      </bottom>
      <diagonal/>
    </border>
    <border>
      <left style="thin">
        <color indexed="18"/>
      </left>
      <right style="thin">
        <color indexed="18"/>
      </right>
      <top style="medium">
        <color indexed="64"/>
      </top>
      <bottom style="medium">
        <color indexed="64"/>
      </bottom>
      <diagonal/>
    </border>
    <border>
      <left style="thin">
        <color indexed="18"/>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18"/>
      </left>
      <right style="thin">
        <color indexed="18"/>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18"/>
      </right>
      <top style="thin">
        <color indexed="64"/>
      </top>
      <bottom style="thin">
        <color indexed="64"/>
      </bottom>
      <diagonal/>
    </border>
    <border>
      <left style="thin">
        <color indexed="64"/>
      </left>
      <right/>
      <top style="thin">
        <color indexed="64"/>
      </top>
      <bottom/>
      <diagonal/>
    </border>
    <border>
      <left style="thin">
        <color indexed="18"/>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3" borderId="0" applyNumberFormat="0" applyBorder="0" applyAlignment="0" applyProtection="0">
      <alignment vertical="center"/>
    </xf>
    <xf numFmtId="0" fontId="10" fillId="20" borderId="1" applyNumberFormat="0" applyAlignment="0" applyProtection="0">
      <alignment vertical="center"/>
    </xf>
    <xf numFmtId="0" fontId="11" fillId="21" borderId="2" applyNumberFormat="0" applyAlignment="0" applyProtection="0">
      <alignment vertical="center"/>
    </xf>
    <xf numFmtId="0" fontId="12" fillId="0" borderId="0" applyNumberFormat="0" applyFill="0" applyBorder="0" applyAlignment="0" applyProtection="0">
      <alignment vertical="center"/>
    </xf>
    <xf numFmtId="0" fontId="13" fillId="4" borderId="0" applyNumberFormat="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7" borderId="1" applyNumberFormat="0" applyAlignment="0" applyProtection="0">
      <alignment vertical="center"/>
    </xf>
    <xf numFmtId="0" fontId="18" fillId="0" borderId="6" applyNumberFormat="0" applyFill="0" applyAlignment="0" applyProtection="0">
      <alignment vertical="center"/>
    </xf>
    <xf numFmtId="0" fontId="19" fillId="22" borderId="0" applyNumberFormat="0" applyBorder="0" applyAlignment="0" applyProtection="0">
      <alignment vertical="center"/>
    </xf>
    <xf numFmtId="0" fontId="5" fillId="0" borderId="0"/>
    <xf numFmtId="0" fontId="5" fillId="23" borderId="7" applyNumberFormat="0" applyFont="0" applyAlignment="0" applyProtection="0">
      <alignment vertical="center"/>
    </xf>
    <xf numFmtId="0" fontId="20" fillId="20" borderId="8" applyNumberFormat="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0" applyNumberFormat="0" applyFill="0" applyBorder="0" applyAlignment="0" applyProtection="0">
      <alignment vertical="center"/>
    </xf>
  </cellStyleXfs>
  <cellXfs count="157">
    <xf numFmtId="0" fontId="0" fillId="0" borderId="0" xfId="0"/>
    <xf numFmtId="0" fontId="0" fillId="0" borderId="0" xfId="0" applyAlignment="1">
      <alignment horizontal="center" vertical="top" wrapText="1"/>
    </xf>
    <xf numFmtId="0" fontId="0" fillId="0" borderId="0" xfId="0" applyAlignment="1">
      <alignment vertical="top" wrapText="1"/>
    </xf>
    <xf numFmtId="0" fontId="0" fillId="24" borderId="10" xfId="0" quotePrefix="1" applyFill="1" applyBorder="1" applyAlignment="1">
      <alignment horizontal="center" vertical="top" wrapText="1"/>
    </xf>
    <xf numFmtId="0" fontId="0" fillId="24" borderId="10" xfId="0" applyFill="1" applyBorder="1" applyAlignment="1">
      <alignment horizontal="left" vertical="top" wrapText="1"/>
    </xf>
    <xf numFmtId="0" fontId="0" fillId="0" borderId="10" xfId="0" applyFill="1" applyBorder="1" applyAlignment="1">
      <alignment horizontal="left" vertical="top" wrapText="1"/>
    </xf>
    <xf numFmtId="0" fontId="0" fillId="0" borderId="10" xfId="0" quotePrefix="1" applyBorder="1" applyAlignment="1">
      <alignment horizontal="center" vertical="top" wrapText="1"/>
    </xf>
    <xf numFmtId="0" fontId="0" fillId="24" borderId="10" xfId="0" applyFill="1" applyBorder="1" applyAlignment="1">
      <alignment horizontal="center" vertical="top" wrapText="1"/>
    </xf>
    <xf numFmtId="0" fontId="0" fillId="25" borderId="10" xfId="0" applyFill="1" applyBorder="1" applyAlignment="1">
      <alignment horizontal="center" vertical="top" wrapText="1"/>
    </xf>
    <xf numFmtId="0" fontId="0" fillId="25" borderId="10" xfId="0" applyFill="1" applyBorder="1" applyAlignment="1">
      <alignment horizontal="left" vertical="top" wrapText="1"/>
    </xf>
    <xf numFmtId="0" fontId="3" fillId="24" borderId="10" xfId="0" applyFont="1" applyFill="1" applyBorder="1" applyAlignment="1">
      <alignment horizontal="right" vertical="top" wrapText="1"/>
    </xf>
    <xf numFmtId="0" fontId="3" fillId="24" borderId="10" xfId="0" applyFont="1" applyFill="1" applyBorder="1" applyAlignment="1">
      <alignment horizontal="center" vertical="top" wrapText="1"/>
    </xf>
    <xf numFmtId="2" fontId="0" fillId="24" borderId="10" xfId="0" applyNumberFormat="1" applyFill="1" applyBorder="1" applyAlignment="1">
      <alignment horizontal="center" vertical="top" wrapText="1"/>
    </xf>
    <xf numFmtId="0" fontId="4" fillId="24" borderId="10" xfId="0" applyFont="1" applyFill="1" applyBorder="1" applyAlignment="1">
      <alignment horizontal="center" vertical="top" wrapText="1"/>
    </xf>
    <xf numFmtId="0" fontId="4" fillId="25" borderId="10" xfId="0" applyFont="1" applyFill="1" applyBorder="1" applyAlignment="1">
      <alignment horizontal="center" vertical="top" wrapText="1"/>
    </xf>
    <xf numFmtId="0" fontId="0" fillId="0" borderId="11" xfId="0" applyBorder="1" applyAlignment="1">
      <alignment vertical="top" wrapText="1"/>
    </xf>
    <xf numFmtId="0" fontId="0" fillId="0" borderId="0" xfId="0" applyBorder="1" applyAlignment="1">
      <alignment vertical="top" wrapText="1"/>
    </xf>
    <xf numFmtId="0" fontId="5" fillId="0" borderId="0" xfId="0" applyFont="1" applyFill="1" applyBorder="1" applyAlignment="1">
      <alignment vertical="top" wrapText="1"/>
    </xf>
    <xf numFmtId="0" fontId="3" fillId="0" borderId="0" xfId="0" applyFont="1" applyAlignment="1">
      <alignment vertical="top" wrapText="1"/>
    </xf>
    <xf numFmtId="164" fontId="0" fillId="26" borderId="12" xfId="0" applyNumberFormat="1" applyFill="1" applyBorder="1" applyAlignment="1">
      <alignment horizontal="center" vertical="top" wrapText="1"/>
    </xf>
    <xf numFmtId="0" fontId="5" fillId="0" borderId="13" xfId="0" applyFont="1" applyFill="1" applyBorder="1" applyAlignment="1">
      <alignment vertical="top" wrapText="1"/>
    </xf>
    <xf numFmtId="164" fontId="0" fillId="26" borderId="14" xfId="0" applyNumberFormat="1" applyFill="1" applyBorder="1" applyAlignment="1">
      <alignment horizontal="center" vertical="top" wrapText="1"/>
    </xf>
    <xf numFmtId="0" fontId="5" fillId="0" borderId="15" xfId="0" applyFont="1" applyFill="1" applyBorder="1" applyAlignment="1">
      <alignment vertical="top" wrapText="1"/>
    </xf>
    <xf numFmtId="164" fontId="0" fillId="26" borderId="16" xfId="0" applyNumberFormat="1" applyFill="1" applyBorder="1" applyAlignment="1">
      <alignment horizontal="center" vertical="top" wrapText="1"/>
    </xf>
    <xf numFmtId="0" fontId="5" fillId="0" borderId="17" xfId="0" applyFont="1" applyFill="1" applyBorder="1" applyAlignment="1">
      <alignment vertical="top" wrapText="1"/>
    </xf>
    <xf numFmtId="0" fontId="2" fillId="27" borderId="0" xfId="37" applyFont="1" applyFill="1" applyBorder="1"/>
    <xf numFmtId="0" fontId="2" fillId="28" borderId="0" xfId="37" applyFont="1" applyFill="1" applyBorder="1"/>
    <xf numFmtId="0" fontId="2" fillId="29" borderId="0" xfId="37" applyFont="1" applyFill="1" applyBorder="1"/>
    <xf numFmtId="0" fontId="5" fillId="25" borderId="0" xfId="37" applyFill="1"/>
    <xf numFmtId="0" fontId="2" fillId="25" borderId="0" xfId="37" applyFont="1" applyFill="1" applyBorder="1"/>
    <xf numFmtId="0" fontId="2" fillId="25" borderId="0" xfId="37" applyFont="1" applyFill="1"/>
    <xf numFmtId="0" fontId="5" fillId="25" borderId="0" xfId="37" applyFont="1" applyFill="1"/>
    <xf numFmtId="0" fontId="5" fillId="25" borderId="18" xfId="37" applyFill="1" applyBorder="1"/>
    <xf numFmtId="0" fontId="5" fillId="25" borderId="0" xfId="37" applyFill="1" applyBorder="1"/>
    <xf numFmtId="0" fontId="5" fillId="25" borderId="15" xfId="37" applyFill="1" applyBorder="1"/>
    <xf numFmtId="0" fontId="24" fillId="25" borderId="0" xfId="37" applyFont="1" applyFill="1" applyBorder="1" applyAlignment="1">
      <alignment horizontal="center" vertical="center"/>
    </xf>
    <xf numFmtId="0" fontId="25" fillId="25" borderId="0" xfId="37" applyFont="1" applyFill="1" applyBorder="1" applyAlignment="1">
      <alignment horizontal="center" vertical="center"/>
    </xf>
    <xf numFmtId="0" fontId="2" fillId="25" borderId="0" xfId="37" applyFont="1" applyFill="1" applyBorder="1" applyAlignment="1">
      <alignment vertical="center" wrapText="1"/>
    </xf>
    <xf numFmtId="164" fontId="5" fillId="25" borderId="10" xfId="37" applyNumberFormat="1" applyFill="1" applyBorder="1" applyAlignment="1">
      <alignment horizontal="center" vertical="center" wrapText="1"/>
    </xf>
    <xf numFmtId="0" fontId="2" fillId="25" borderId="0" xfId="37" applyFont="1" applyFill="1" applyBorder="1" applyAlignment="1">
      <alignment horizontal="center" vertical="top" wrapText="1"/>
    </xf>
    <xf numFmtId="0" fontId="5" fillId="25" borderId="0" xfId="37" applyFill="1" applyBorder="1" applyAlignment="1">
      <alignment vertical="center" wrapText="1"/>
    </xf>
    <xf numFmtId="0" fontId="5" fillId="25" borderId="15" xfId="37" applyFill="1" applyBorder="1" applyAlignment="1">
      <alignment wrapText="1"/>
    </xf>
    <xf numFmtId="164" fontId="5" fillId="25" borderId="0" xfId="37" applyNumberFormat="1" applyFill="1" applyBorder="1" applyAlignment="1">
      <alignment horizontal="center" vertical="center" wrapText="1"/>
    </xf>
    <xf numFmtId="0" fontId="3" fillId="25" borderId="0" xfId="37" applyFont="1" applyFill="1" applyBorder="1" applyAlignment="1">
      <alignment vertical="center"/>
    </xf>
    <xf numFmtId="0" fontId="2" fillId="25" borderId="0" xfId="37" applyFont="1" applyFill="1" applyBorder="1" applyAlignment="1">
      <alignment horizontal="center"/>
    </xf>
    <xf numFmtId="0" fontId="5" fillId="25" borderId="0" xfId="37" applyFill="1" applyBorder="1" applyAlignment="1">
      <alignment horizontal="left" wrapText="1"/>
    </xf>
    <xf numFmtId="0" fontId="5" fillId="25" borderId="15" xfId="37" applyFill="1" applyBorder="1" applyAlignment="1">
      <alignment horizontal="left" wrapText="1"/>
    </xf>
    <xf numFmtId="0" fontId="3" fillId="25" borderId="0" xfId="37" applyFont="1" applyFill="1" applyBorder="1" applyAlignment="1">
      <alignment horizontal="center" vertical="center"/>
    </xf>
    <xf numFmtId="0" fontId="5" fillId="25" borderId="0" xfId="37" applyFont="1" applyFill="1" applyBorder="1" applyAlignment="1">
      <alignment horizontal="left" vertical="center" wrapText="1"/>
    </xf>
    <xf numFmtId="0" fontId="5" fillId="25" borderId="0" xfId="37" applyFont="1" applyFill="1" applyBorder="1" applyAlignment="1">
      <alignment vertical="center"/>
    </xf>
    <xf numFmtId="0" fontId="5" fillId="25" borderId="19" xfId="37" applyFill="1" applyBorder="1"/>
    <xf numFmtId="0" fontId="5" fillId="25" borderId="20" xfId="37" applyFill="1" applyBorder="1"/>
    <xf numFmtId="0" fontId="5" fillId="25" borderId="20" xfId="37" applyFill="1" applyBorder="1" applyAlignment="1">
      <alignment horizontal="center"/>
    </xf>
    <xf numFmtId="0" fontId="5" fillId="25" borderId="17" xfId="37" applyFill="1" applyBorder="1"/>
    <xf numFmtId="164" fontId="5" fillId="25" borderId="0" xfId="37" applyNumberFormat="1" applyFill="1"/>
    <xf numFmtId="0" fontId="3" fillId="25" borderId="10" xfId="37" applyFont="1" applyFill="1" applyBorder="1" applyAlignment="1">
      <alignment vertical="center" wrapText="1"/>
    </xf>
    <xf numFmtId="164" fontId="0" fillId="24" borderId="10" xfId="0" applyNumberFormat="1" applyFill="1" applyBorder="1" applyAlignment="1">
      <alignment horizontal="center" vertical="top" wrapText="1"/>
    </xf>
    <xf numFmtId="0" fontId="0" fillId="0" borderId="10" xfId="0" quotePrefix="1" applyFill="1" applyBorder="1" applyAlignment="1">
      <alignment horizontal="center" vertical="top" wrapText="1"/>
    </xf>
    <xf numFmtId="0" fontId="4" fillId="0" borderId="10" xfId="0" applyFont="1" applyFill="1" applyBorder="1" applyAlignment="1">
      <alignment horizontal="center" vertical="top" wrapText="1"/>
    </xf>
    <xf numFmtId="0" fontId="0" fillId="0" borderId="10" xfId="0" applyFill="1" applyBorder="1" applyAlignment="1">
      <alignment horizontal="center" vertical="top" wrapText="1"/>
    </xf>
    <xf numFmtId="0" fontId="1" fillId="30" borderId="21" xfId="0" applyFont="1" applyFill="1" applyBorder="1" applyAlignment="1">
      <alignment horizontal="center" vertical="top" wrapText="1"/>
    </xf>
    <xf numFmtId="0" fontId="1" fillId="30" borderId="22" xfId="0" applyFont="1" applyFill="1" applyBorder="1" applyAlignment="1">
      <alignment horizontal="center" vertical="top" wrapText="1"/>
    </xf>
    <xf numFmtId="0" fontId="1" fillId="30" borderId="23" xfId="0" applyFont="1" applyFill="1" applyBorder="1" applyAlignment="1">
      <alignment horizontal="center" vertical="top" wrapText="1"/>
    </xf>
    <xf numFmtId="0" fontId="3" fillId="0" borderId="0" xfId="0" applyFont="1" applyFill="1" applyBorder="1" applyAlignment="1">
      <alignment horizontal="right" vertical="top" wrapText="1"/>
    </xf>
    <xf numFmtId="0" fontId="5" fillId="0" borderId="0" xfId="0" applyFont="1" applyFill="1" applyBorder="1" applyAlignment="1">
      <alignment horizontal="right" vertical="top" wrapText="1"/>
    </xf>
    <xf numFmtId="0" fontId="0" fillId="0" borderId="0" xfId="0" applyFill="1" applyBorder="1" applyAlignment="1">
      <alignment horizontal="center" vertical="top" wrapText="1"/>
    </xf>
    <xf numFmtId="0" fontId="0" fillId="0" borderId="0" xfId="0" applyFill="1" applyBorder="1" applyAlignment="1">
      <alignment horizontal="right" vertical="top" wrapText="1"/>
    </xf>
    <xf numFmtId="164" fontId="0" fillId="0" borderId="0" xfId="0" applyNumberFormat="1" applyFill="1" applyBorder="1" applyAlignment="1">
      <alignment horizontal="center" vertical="top" wrapText="1"/>
    </xf>
    <xf numFmtId="0" fontId="1" fillId="30" borderId="10" xfId="0" applyFont="1" applyFill="1" applyBorder="1" applyAlignment="1">
      <alignment horizontal="center" vertical="top" wrapText="1"/>
    </xf>
    <xf numFmtId="0" fontId="1" fillId="30" borderId="10" xfId="0" applyFont="1" applyFill="1" applyBorder="1" applyAlignment="1">
      <alignment horizontal="left" vertical="top" wrapText="1"/>
    </xf>
    <xf numFmtId="0" fontId="1" fillId="30" borderId="10" xfId="0" applyFont="1" applyFill="1" applyBorder="1" applyAlignment="1">
      <alignment vertical="top" wrapText="1"/>
    </xf>
    <xf numFmtId="0" fontId="0" fillId="0" borderId="10" xfId="0" applyBorder="1" applyAlignment="1">
      <alignment horizontal="center" vertical="top" wrapText="1"/>
    </xf>
    <xf numFmtId="0" fontId="5" fillId="25" borderId="0" xfId="37" applyFill="1" applyBorder="1" applyAlignment="1">
      <alignment wrapText="1"/>
    </xf>
    <xf numFmtId="0" fontId="5" fillId="25" borderId="24" xfId="37" applyFill="1" applyBorder="1"/>
    <xf numFmtId="0" fontId="5" fillId="25" borderId="25" xfId="37" applyFill="1" applyBorder="1"/>
    <xf numFmtId="0" fontId="5" fillId="25" borderId="13" xfId="37" applyFill="1" applyBorder="1"/>
    <xf numFmtId="0" fontId="5" fillId="25" borderId="15" xfId="37" applyFont="1" applyFill="1" applyBorder="1"/>
    <xf numFmtId="0" fontId="5" fillId="25" borderId="10" xfId="37" applyNumberFormat="1" applyFont="1" applyFill="1" applyBorder="1" applyAlignment="1">
      <alignment vertical="center" wrapText="1"/>
    </xf>
    <xf numFmtId="0" fontId="5" fillId="25" borderId="0" xfId="37" applyFont="1" applyFill="1" applyBorder="1" applyAlignment="1">
      <alignment horizontal="left" vertical="center" wrapText="1" indent="1"/>
    </xf>
    <xf numFmtId="164" fontId="2" fillId="25" borderId="0" xfId="37" applyNumberFormat="1" applyFont="1" applyFill="1" applyBorder="1" applyAlignment="1">
      <alignment horizontal="center" vertical="top" wrapText="1"/>
    </xf>
    <xf numFmtId="164" fontId="5" fillId="25" borderId="10" xfId="37" applyNumberFormat="1" applyFont="1" applyFill="1" applyBorder="1" applyAlignment="1">
      <alignment horizontal="center" vertical="center"/>
    </xf>
    <xf numFmtId="0" fontId="2" fillId="25" borderId="0" xfId="37" applyFont="1" applyFill="1" applyBorder="1" applyAlignment="1">
      <alignment horizontal="center" vertical="center"/>
    </xf>
    <xf numFmtId="0" fontId="5" fillId="25" borderId="0" xfId="37" applyFill="1" applyBorder="1" applyAlignment="1">
      <alignment horizontal="center" vertical="center" wrapText="1"/>
    </xf>
    <xf numFmtId="164" fontId="2" fillId="0" borderId="0" xfId="37" applyNumberFormat="1" applyFont="1" applyFill="1" applyBorder="1" applyAlignment="1">
      <alignment horizontal="center" vertical="top" wrapText="1"/>
    </xf>
    <xf numFmtId="0" fontId="0" fillId="0" borderId="10" xfId="0" applyFill="1" applyBorder="1" applyAlignment="1" applyProtection="1">
      <alignment horizontal="center" vertical="top" wrapText="1"/>
      <protection locked="0"/>
    </xf>
    <xf numFmtId="0" fontId="0" fillId="24" borderId="10" xfId="0" applyFill="1" applyBorder="1" applyAlignment="1" applyProtection="1">
      <alignment horizontal="center" vertical="top" wrapText="1"/>
      <protection locked="0"/>
    </xf>
    <xf numFmtId="0" fontId="0" fillId="25" borderId="10" xfId="0" applyFill="1" applyBorder="1" applyAlignment="1" applyProtection="1">
      <alignment vertical="top" wrapText="1"/>
      <protection locked="0"/>
    </xf>
    <xf numFmtId="0" fontId="0" fillId="24" borderId="10" xfId="0" applyFill="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0" xfId="0" applyFill="1" applyBorder="1" applyAlignment="1" applyProtection="1">
      <alignment vertical="top" wrapText="1"/>
      <protection locked="0"/>
    </xf>
    <xf numFmtId="0" fontId="1" fillId="30" borderId="10" xfId="0" applyFont="1" applyFill="1" applyBorder="1" applyAlignment="1" applyProtection="1">
      <alignment horizontal="center" vertical="top" wrapText="1"/>
      <protection locked="0"/>
    </xf>
    <xf numFmtId="0" fontId="1" fillId="30" borderId="10" xfId="0" applyFont="1" applyFill="1" applyBorder="1" applyAlignment="1" applyProtection="1">
      <alignment horizontal="center" vertical="top" wrapText="1"/>
    </xf>
    <xf numFmtId="0" fontId="0" fillId="31" borderId="10" xfId="0" applyFill="1" applyBorder="1" applyAlignment="1">
      <alignment horizontal="center" vertical="top" wrapText="1"/>
    </xf>
    <xf numFmtId="0" fontId="0" fillId="31" borderId="10" xfId="0" applyFill="1" applyBorder="1" applyAlignment="1">
      <alignment horizontal="left" vertical="top" wrapText="1"/>
    </xf>
    <xf numFmtId="0" fontId="0" fillId="31" borderId="10" xfId="0" applyFill="1" applyBorder="1" applyAlignment="1" applyProtection="1">
      <alignment horizontal="center" vertical="top" wrapText="1"/>
      <protection locked="0"/>
    </xf>
    <xf numFmtId="0" fontId="0" fillId="31" borderId="10" xfId="0" applyFill="1" applyBorder="1" applyAlignment="1" applyProtection="1">
      <alignment vertical="top" wrapText="1"/>
      <protection locked="0"/>
    </xf>
    <xf numFmtId="0" fontId="0" fillId="31" borderId="10" xfId="0" quotePrefix="1" applyFill="1" applyBorder="1" applyAlignment="1">
      <alignment horizontal="center" vertical="top" wrapText="1"/>
    </xf>
    <xf numFmtId="0" fontId="5" fillId="0" borderId="10" xfId="0" applyFont="1" applyFill="1" applyBorder="1" applyAlignment="1">
      <alignment horizontal="left" vertical="top" wrapText="1"/>
    </xf>
    <xf numFmtId="0" fontId="5" fillId="24" borderId="10" xfId="0" applyFont="1" applyFill="1" applyBorder="1" applyAlignment="1">
      <alignment horizontal="left" vertical="top" wrapText="1"/>
    </xf>
    <xf numFmtId="0" fontId="5" fillId="25" borderId="10" xfId="0" applyFont="1" applyFill="1" applyBorder="1" applyAlignment="1">
      <alignment horizontal="left" vertical="top" wrapText="1"/>
    </xf>
    <xf numFmtId="0" fontId="0" fillId="32" borderId="10" xfId="0" quotePrefix="1" applyFill="1" applyBorder="1" applyAlignment="1">
      <alignment horizontal="center" vertical="top" wrapText="1"/>
    </xf>
    <xf numFmtId="0" fontId="5" fillId="32" borderId="10" xfId="0" applyFont="1" applyFill="1" applyBorder="1" applyAlignment="1">
      <alignment horizontal="left" vertical="top" wrapText="1"/>
    </xf>
    <xf numFmtId="0" fontId="0" fillId="32" borderId="10" xfId="0" applyFill="1" applyBorder="1" applyAlignment="1" applyProtection="1">
      <alignment horizontal="center" vertical="top" wrapText="1"/>
      <protection locked="0"/>
    </xf>
    <xf numFmtId="0" fontId="0" fillId="32" borderId="10" xfId="0" applyFill="1" applyBorder="1" applyAlignment="1" applyProtection="1">
      <alignment vertical="top" wrapText="1"/>
      <protection locked="0"/>
    </xf>
    <xf numFmtId="0" fontId="0" fillId="32" borderId="10" xfId="0" applyFill="1" applyBorder="1" applyAlignment="1">
      <alignment horizontal="center" vertical="top" wrapText="1"/>
    </xf>
    <xf numFmtId="0" fontId="4" fillId="32" borderId="10" xfId="0" applyFont="1" applyFill="1" applyBorder="1" applyAlignment="1">
      <alignment horizontal="center" vertical="top" wrapText="1"/>
    </xf>
    <xf numFmtId="0" fontId="0" fillId="32" borderId="10" xfId="0" applyFill="1" applyBorder="1" applyAlignment="1">
      <alignment horizontal="left" vertical="top" wrapText="1"/>
    </xf>
    <xf numFmtId="0" fontId="4" fillId="31" borderId="10" xfId="0" applyFont="1" applyFill="1" applyBorder="1" applyAlignment="1">
      <alignment horizontal="center" vertical="top" wrapText="1"/>
    </xf>
    <xf numFmtId="0" fontId="27" fillId="30" borderId="26" xfId="0" applyFont="1" applyFill="1" applyBorder="1" applyAlignment="1" applyProtection="1">
      <alignment horizontal="center" vertical="top" wrapText="1"/>
      <protection hidden="1"/>
    </xf>
    <xf numFmtId="0" fontId="28" fillId="25" borderId="0" xfId="0" applyFont="1" applyFill="1" applyProtection="1">
      <protection hidden="1"/>
    </xf>
    <xf numFmtId="0" fontId="29" fillId="25" borderId="0" xfId="0" applyFont="1" applyFill="1" applyProtection="1">
      <protection hidden="1"/>
    </xf>
    <xf numFmtId="0" fontId="32" fillId="0" borderId="0" xfId="0" applyFont="1" applyFill="1" applyBorder="1" applyAlignment="1" applyProtection="1">
      <alignment horizontal="center" vertical="center"/>
      <protection hidden="1"/>
    </xf>
    <xf numFmtId="0" fontId="29" fillId="25" borderId="27" xfId="0" applyFont="1" applyFill="1" applyBorder="1" applyProtection="1">
      <protection hidden="1"/>
    </xf>
    <xf numFmtId="0" fontId="29" fillId="25" borderId="0" xfId="0" applyFont="1" applyFill="1" applyBorder="1" applyProtection="1">
      <protection hidden="1"/>
    </xf>
    <xf numFmtId="0" fontId="29" fillId="25" borderId="28" xfId="0" applyFont="1" applyFill="1" applyBorder="1" applyProtection="1">
      <protection hidden="1"/>
    </xf>
    <xf numFmtId="0" fontId="33" fillId="25" borderId="27" xfId="0" applyFont="1" applyFill="1" applyBorder="1" applyAlignment="1" applyProtection="1">
      <alignment vertical="center"/>
      <protection hidden="1"/>
    </xf>
    <xf numFmtId="0" fontId="33" fillId="25" borderId="0" xfId="0" applyFont="1" applyFill="1" applyBorder="1" applyAlignment="1" applyProtection="1">
      <alignment vertical="center"/>
      <protection hidden="1"/>
    </xf>
    <xf numFmtId="0" fontId="24" fillId="25" borderId="29" xfId="0" applyFont="1" applyFill="1" applyBorder="1" applyAlignment="1" applyProtection="1">
      <alignment horizontal="center" vertical="center"/>
      <protection hidden="1"/>
    </xf>
    <xf numFmtId="0" fontId="29" fillId="25" borderId="29" xfId="0" applyFont="1" applyFill="1" applyBorder="1" applyProtection="1">
      <protection hidden="1"/>
    </xf>
    <xf numFmtId="0" fontId="29" fillId="25" borderId="30" xfId="0" applyFont="1" applyFill="1" applyBorder="1" applyProtection="1">
      <protection hidden="1"/>
    </xf>
    <xf numFmtId="0" fontId="29" fillId="25" borderId="31" xfId="0" applyFont="1" applyFill="1" applyBorder="1" applyProtection="1">
      <protection hidden="1"/>
    </xf>
    <xf numFmtId="0" fontId="29" fillId="25" borderId="32" xfId="0" applyFont="1" applyFill="1" applyBorder="1" applyProtection="1">
      <protection hidden="1"/>
    </xf>
    <xf numFmtId="0" fontId="29" fillId="25" borderId="27" xfId="0" applyFont="1" applyFill="1" applyBorder="1" applyAlignment="1" applyProtection="1">
      <alignment vertical="top" wrapText="1"/>
      <protection hidden="1"/>
    </xf>
    <xf numFmtId="0" fontId="29" fillId="25" borderId="0" xfId="0" applyFont="1" applyFill="1" applyBorder="1" applyAlignment="1" applyProtection="1">
      <alignment vertical="top" wrapText="1"/>
      <protection hidden="1"/>
    </xf>
    <xf numFmtId="0" fontId="29" fillId="25" borderId="29" xfId="0" applyFont="1" applyFill="1" applyBorder="1" applyAlignment="1" applyProtection="1">
      <alignment vertical="top" wrapText="1"/>
      <protection hidden="1"/>
    </xf>
    <xf numFmtId="0" fontId="27" fillId="30" borderId="33" xfId="0" applyFont="1" applyFill="1" applyBorder="1" applyAlignment="1" applyProtection="1">
      <alignment horizontal="center" vertical="top" wrapText="1"/>
      <protection locked="0"/>
    </xf>
    <xf numFmtId="0" fontId="35" fillId="25" borderId="0" xfId="0" applyFont="1" applyFill="1" applyProtection="1">
      <protection locked="0" hidden="1"/>
    </xf>
    <xf numFmtId="14" fontId="35" fillId="25" borderId="0" xfId="0" applyNumberFormat="1" applyFont="1" applyFill="1" applyProtection="1">
      <protection locked="0" hidden="1"/>
    </xf>
    <xf numFmtId="0" fontId="28" fillId="25" borderId="0" xfId="0" applyFont="1" applyFill="1" applyProtection="1">
      <protection locked="0" hidden="1"/>
    </xf>
    <xf numFmtId="0" fontId="24" fillId="25" borderId="0" xfId="0" applyFont="1" applyFill="1" applyBorder="1" applyAlignment="1" applyProtection="1">
      <alignment horizontal="center" vertical="center"/>
      <protection hidden="1"/>
    </xf>
    <xf numFmtId="0" fontId="31" fillId="30" borderId="30" xfId="0" applyFont="1" applyFill="1" applyBorder="1" applyAlignment="1" applyProtection="1">
      <alignment horizontal="center" vertical="center"/>
      <protection hidden="1"/>
    </xf>
    <xf numFmtId="0" fontId="31" fillId="30" borderId="31" xfId="0" applyFont="1" applyFill="1" applyBorder="1" applyAlignment="1" applyProtection="1">
      <alignment horizontal="center" vertical="center"/>
      <protection hidden="1"/>
    </xf>
    <xf numFmtId="0" fontId="31" fillId="30" borderId="32" xfId="0" applyFont="1" applyFill="1" applyBorder="1" applyAlignment="1" applyProtection="1">
      <alignment horizontal="center" vertical="center"/>
      <protection hidden="1"/>
    </xf>
    <xf numFmtId="0" fontId="29" fillId="25" borderId="27" xfId="0" applyFont="1" applyFill="1" applyBorder="1" applyAlignment="1" applyProtection="1">
      <alignment vertical="top" wrapText="1"/>
      <protection hidden="1"/>
    </xf>
    <xf numFmtId="0" fontId="29" fillId="25" borderId="0" xfId="0" applyFont="1" applyFill="1" applyBorder="1" applyAlignment="1" applyProtection="1">
      <alignment vertical="top" wrapText="1"/>
      <protection hidden="1"/>
    </xf>
    <xf numFmtId="0" fontId="29" fillId="25" borderId="29" xfId="0" applyFont="1" applyFill="1" applyBorder="1" applyAlignment="1" applyProtection="1">
      <alignment vertical="top" wrapText="1"/>
      <protection hidden="1"/>
    </xf>
    <xf numFmtId="0" fontId="24" fillId="25" borderId="27" xfId="0" applyFont="1" applyFill="1" applyBorder="1" applyAlignment="1" applyProtection="1">
      <alignment vertical="top" wrapText="1"/>
      <protection hidden="1"/>
    </xf>
    <xf numFmtId="0" fontId="24" fillId="25" borderId="0" xfId="0" applyFont="1" applyFill="1" applyBorder="1" applyAlignment="1" applyProtection="1">
      <alignment vertical="top" wrapText="1"/>
      <protection hidden="1"/>
    </xf>
    <xf numFmtId="0" fontId="24" fillId="25" borderId="29" xfId="0" applyFont="1" applyFill="1" applyBorder="1" applyAlignment="1" applyProtection="1">
      <alignment vertical="top" wrapText="1"/>
      <protection hidden="1"/>
    </xf>
    <xf numFmtId="0" fontId="34" fillId="30" borderId="35" xfId="0" applyFont="1" applyFill="1" applyBorder="1" applyAlignment="1" applyProtection="1">
      <alignment horizontal="center" vertical="center" wrapText="1"/>
      <protection hidden="1"/>
    </xf>
    <xf numFmtId="0" fontId="34" fillId="30" borderId="36" xfId="0" applyFont="1" applyFill="1" applyBorder="1" applyAlignment="1" applyProtection="1">
      <alignment horizontal="center" vertical="center" wrapText="1"/>
      <protection hidden="1"/>
    </xf>
    <xf numFmtId="0" fontId="29" fillId="25" borderId="0" xfId="0" applyFont="1" applyFill="1" applyBorder="1" applyAlignment="1" applyProtection="1">
      <alignment wrapText="1"/>
      <protection hidden="1"/>
    </xf>
    <xf numFmtId="0" fontId="28" fillId="25" borderId="0" xfId="0" applyFont="1" applyFill="1" applyBorder="1" applyAlignment="1" applyProtection="1">
      <alignment wrapText="1"/>
      <protection hidden="1"/>
    </xf>
    <xf numFmtId="0" fontId="24" fillId="25" borderId="0" xfId="0" applyFont="1" applyFill="1" applyBorder="1" applyAlignment="1" applyProtection="1">
      <alignment wrapText="1"/>
      <protection hidden="1"/>
    </xf>
    <xf numFmtId="0" fontId="36" fillId="25" borderId="0" xfId="0" applyFont="1" applyFill="1" applyBorder="1" applyAlignment="1" applyProtection="1">
      <alignment wrapText="1"/>
      <protection hidden="1"/>
    </xf>
    <xf numFmtId="0" fontId="29" fillId="25" borderId="30" xfId="0" applyFont="1" applyFill="1" applyBorder="1" applyAlignment="1" applyProtection="1">
      <alignment vertical="top" wrapText="1"/>
      <protection hidden="1"/>
    </xf>
    <xf numFmtId="0" fontId="29" fillId="25" borderId="31" xfId="0" applyFont="1" applyFill="1" applyBorder="1" applyAlignment="1" applyProtection="1">
      <alignment vertical="top" wrapText="1"/>
      <protection hidden="1"/>
    </xf>
    <xf numFmtId="0" fontId="29" fillId="25" borderId="32" xfId="0" applyFont="1" applyFill="1" applyBorder="1" applyAlignment="1" applyProtection="1">
      <alignment vertical="top" wrapText="1"/>
      <protection hidden="1"/>
    </xf>
    <xf numFmtId="0" fontId="32" fillId="30" borderId="34" xfId="0" applyFont="1" applyFill="1" applyBorder="1" applyAlignment="1" applyProtection="1">
      <alignment horizontal="center" wrapText="1"/>
      <protection hidden="1"/>
    </xf>
    <xf numFmtId="0" fontId="32" fillId="30" borderId="11" xfId="0" applyFont="1" applyFill="1" applyBorder="1" applyAlignment="1" applyProtection="1">
      <alignment horizontal="center" wrapText="1"/>
      <protection hidden="1"/>
    </xf>
    <xf numFmtId="0" fontId="32" fillId="30" borderId="28" xfId="0" applyFont="1" applyFill="1" applyBorder="1" applyAlignment="1" applyProtection="1">
      <alignment horizontal="center" wrapText="1"/>
      <protection hidden="1"/>
    </xf>
    <xf numFmtId="0" fontId="26" fillId="25" borderId="0" xfId="37" applyFont="1" applyFill="1" applyBorder="1" applyAlignment="1">
      <alignment horizontal="center" vertical="center" wrapText="1"/>
    </xf>
    <xf numFmtId="0" fontId="5" fillId="25" borderId="0" xfId="37" applyFont="1" applyFill="1" applyBorder="1" applyAlignment="1">
      <alignment horizontal="left" vertical="center" wrapText="1" indent="1"/>
    </xf>
    <xf numFmtId="0" fontId="1" fillId="30" borderId="10" xfId="0" applyFont="1" applyFill="1" applyBorder="1" applyAlignment="1">
      <alignment horizontal="center" vertical="top" wrapText="1"/>
    </xf>
    <xf numFmtId="0" fontId="0" fillId="0" borderId="37"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Governance Assessment Tool - coloured"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2">
    <dxf>
      <fill>
        <patternFill>
          <bgColor indexed="50"/>
        </patternFill>
      </fill>
    </dxf>
    <dxf>
      <fill>
        <patternFill>
          <bgColor indexed="52"/>
        </patternFill>
      </fill>
    </dxf>
    <dxf>
      <fill>
        <patternFill>
          <bgColor indexed="10"/>
        </patternFill>
      </fill>
    </dxf>
    <dxf>
      <font>
        <condense val="0"/>
        <extend val="0"/>
        <color auto="1"/>
      </font>
    </dxf>
    <dxf>
      <fill>
        <patternFill>
          <bgColor indexed="50"/>
        </patternFill>
      </fill>
    </dxf>
    <dxf>
      <fill>
        <patternFill>
          <bgColor indexed="52"/>
        </patternFill>
      </fill>
    </dxf>
    <dxf>
      <fill>
        <patternFill>
          <bgColor indexed="10"/>
        </patternFill>
      </fill>
    </dxf>
    <dxf>
      <font>
        <condense val="0"/>
        <extend val="0"/>
        <color auto="1"/>
      </font>
    </dxf>
    <dxf>
      <fill>
        <patternFill>
          <bgColor indexed="50"/>
        </patternFill>
      </fill>
    </dxf>
    <dxf>
      <fill>
        <patternFill>
          <bgColor indexed="52"/>
        </patternFill>
      </fill>
    </dxf>
    <dxf>
      <fill>
        <patternFill>
          <bgColor indexed="10"/>
        </patternFill>
      </fill>
    </dxf>
    <dxf>
      <font>
        <condense val="0"/>
        <extend val="0"/>
        <color auto="1"/>
      </font>
    </dxf>
    <dxf>
      <fill>
        <patternFill>
          <bgColor indexed="50"/>
        </patternFill>
      </fill>
    </dxf>
    <dxf>
      <fill>
        <patternFill>
          <bgColor indexed="52"/>
        </patternFill>
      </fill>
    </dxf>
    <dxf>
      <fill>
        <patternFill>
          <bgColor indexed="10"/>
        </patternFill>
      </fill>
    </dxf>
    <dxf>
      <font>
        <condense val="0"/>
        <extend val="0"/>
        <color auto="1"/>
      </font>
    </dxf>
    <dxf>
      <fill>
        <patternFill>
          <bgColor indexed="50"/>
        </patternFill>
      </fill>
    </dxf>
    <dxf>
      <fill>
        <patternFill>
          <bgColor indexed="52"/>
        </patternFill>
      </fill>
    </dxf>
    <dxf>
      <fill>
        <patternFill>
          <bgColor indexed="10"/>
        </patternFill>
      </fill>
    </dxf>
    <dxf>
      <font>
        <condense val="0"/>
        <extend val="0"/>
        <color auto="1"/>
      </font>
    </dxf>
    <dxf>
      <fill>
        <patternFill>
          <bgColor indexed="50"/>
        </patternFill>
      </fill>
    </dxf>
    <dxf>
      <fill>
        <patternFill>
          <bgColor indexed="52"/>
        </patternFill>
      </fill>
    </dxf>
    <dxf>
      <fill>
        <patternFill>
          <bgColor indexed="10"/>
        </patternFill>
      </fill>
    </dxf>
    <dxf>
      <font>
        <condense val="0"/>
        <extend val="0"/>
        <color auto="1"/>
      </font>
    </dxf>
    <dxf>
      <font>
        <condense val="0"/>
        <extend val="0"/>
        <color indexed="50"/>
      </font>
      <fill>
        <patternFill>
          <bgColor indexed="50"/>
        </patternFill>
      </fill>
    </dxf>
    <dxf>
      <font>
        <condense val="0"/>
        <extend val="0"/>
        <color indexed="52"/>
      </font>
      <fill>
        <patternFill>
          <bgColor indexed="52"/>
        </patternFill>
      </fill>
    </dxf>
    <dxf>
      <font>
        <condense val="0"/>
        <extend val="0"/>
        <color indexed="10"/>
      </font>
      <fill>
        <patternFill>
          <bgColor indexed="10"/>
        </patternFill>
      </fill>
    </dxf>
    <dxf>
      <fill>
        <patternFill>
          <bgColor indexed="50"/>
        </patternFill>
      </fill>
    </dxf>
    <dxf>
      <fill>
        <patternFill>
          <bgColor indexed="52"/>
        </patternFill>
      </fill>
    </dxf>
    <dxf>
      <font>
        <condense val="0"/>
        <extend val="0"/>
        <color auto="1"/>
      </font>
      <fill>
        <patternFill>
          <bgColor indexed="1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AA5CB"/>
      <rgbColor rgb="00CCD6E3"/>
      <rgbColor rgb="00F38E31"/>
      <rgbColor rgb="00FAD8AF"/>
      <rgbColor rgb="008CA042"/>
      <rgbColor rgb="00D7DFB4"/>
      <rgbColor rgb="004DA0B0"/>
      <rgbColor rgb="00C3DEE1"/>
      <rgbColor rgb="000C2D83"/>
      <rgbColor rgb="00F38E31"/>
      <rgbColor rgb="00AABE75"/>
      <rgbColor rgb="008AA5CB"/>
      <rgbColor rgb="00C44026"/>
      <rgbColor rgb="0068820B"/>
      <rgbColor rgb="000BA0B0"/>
      <rgbColor rgb="00F06A00"/>
      <rgbColor rgb="00C77182"/>
      <rgbColor rgb="00ECCBCF"/>
      <rgbColor rgb="00C44026"/>
      <rgbColor rgb="00EAB7A0"/>
      <rgbColor rgb="00283B64"/>
      <rgbColor rgb="00A3A9C0"/>
      <rgbColor rgb="00838383"/>
      <rgbColor rgb="00D6D6D6"/>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34680724840902"/>
          <c:y val="0.27777857095946112"/>
          <c:w val="0.36789531873584297"/>
          <c:h val="0.67743093943831512"/>
        </c:manualLayout>
      </c:layout>
      <c:radarChart>
        <c:radarStyle val="marker"/>
        <c:varyColors val="0"/>
        <c:ser>
          <c:idx val="0"/>
          <c:order val="0"/>
          <c:tx>
            <c:v>Score (out of 10)</c:v>
          </c:tx>
          <c:spPr>
            <a:ln w="38100">
              <a:solidFill>
                <a:srgbClr val="000080"/>
              </a:solidFill>
              <a:prstDash val="solid"/>
            </a:ln>
          </c:spPr>
          <c:marker>
            <c:symbol val="square"/>
            <c:size val="4"/>
            <c:spPr>
              <a:noFill/>
              <a:ln w="9525">
                <a:noFill/>
              </a:ln>
            </c:spPr>
          </c:marker>
          <c:cat>
            <c:strRef>
              <c:f>'Results Page'!$C$28:$C$33</c:f>
              <c:strCache>
                <c:ptCount val="6"/>
                <c:pt idx="0">
                  <c:v>Strategy and Planning</c:v>
                </c:pt>
                <c:pt idx="1">
                  <c:v>Performance</c:v>
                </c:pt>
                <c:pt idx="2">
                  <c:v>Governance Management Relationship</c:v>
                </c:pt>
                <c:pt idx="3">
                  <c:v>Organisational Culture</c:v>
                </c:pt>
                <c:pt idx="4">
                  <c:v>Risk Management</c:v>
                </c:pt>
                <c:pt idx="5">
                  <c:v>Board Operations</c:v>
                </c:pt>
              </c:strCache>
            </c:strRef>
          </c:cat>
          <c:val>
            <c:numRef>
              <c:f>'Results Page'!$E$28:$E$33</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44143360"/>
        <c:axId val="44146688"/>
      </c:radarChart>
      <c:catAx>
        <c:axId val="44143360"/>
        <c:scaling>
          <c:orientation val="minMax"/>
        </c:scaling>
        <c:delete val="0"/>
        <c:axPos val="b"/>
        <c:majorGridlines>
          <c:spPr>
            <a:ln w="3175">
              <a:solidFill>
                <a:srgbClr val="000000"/>
              </a:solidFill>
              <a:prstDash val="solid"/>
            </a:ln>
          </c:spPr>
        </c:majorGridlines>
        <c:numFmt formatCode="0" sourceLinked="0"/>
        <c:majorTickMark val="out"/>
        <c:minorTickMark val="none"/>
        <c:tickLblPos val="nextTo"/>
        <c:txPr>
          <a:bodyPr rot="0" vert="horz"/>
          <a:lstStyle/>
          <a:p>
            <a:pPr>
              <a:defRPr/>
            </a:pPr>
            <a:endParaRPr lang="en-US"/>
          </a:p>
        </c:txPr>
        <c:crossAx val="44146688"/>
        <c:crosses val="autoZero"/>
        <c:auto val="0"/>
        <c:lblAlgn val="ctr"/>
        <c:lblOffset val="100"/>
        <c:noMultiLvlLbl val="0"/>
      </c:catAx>
      <c:valAx>
        <c:axId val="44146688"/>
        <c:scaling>
          <c:orientation val="minMax"/>
          <c:max val="1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en-US"/>
          </a:p>
        </c:txPr>
        <c:crossAx val="44143360"/>
        <c:crosses val="autoZero"/>
        <c:crossBetween val="between"/>
        <c:majorUnit val="5"/>
      </c:valAx>
      <c:spPr>
        <a:noFill/>
        <a:ln w="25400">
          <a:noFill/>
        </a:ln>
      </c:spPr>
    </c:plotArea>
    <c:legend>
      <c:legendPos val="r"/>
      <c:layout>
        <c:manualLayout>
          <c:xMode val="edge"/>
          <c:yMode val="edge"/>
          <c:x val="0.76175406553562253"/>
          <c:y val="0.89183820772403455"/>
          <c:w val="0.21773141759341941"/>
          <c:h val="5.8479877515310585E-2"/>
        </c:manualLayout>
      </c:layout>
      <c:overlay val="0"/>
      <c:spPr>
        <a:solidFill>
          <a:srgbClr val="FFFFFF"/>
        </a:solid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3.emf"/><Relationship Id="rId5" Type="http://schemas.openxmlformats.org/officeDocument/2006/relationships/image" Target="../media/image4.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409575</xdr:colOff>
      <xdr:row>1</xdr:row>
      <xdr:rowOff>0</xdr:rowOff>
    </xdr:to>
    <xdr:pic>
      <xdr:nvPicPr>
        <xdr:cNvPr id="1157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00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11</xdr:row>
      <xdr:rowOff>114300</xdr:rowOff>
    </xdr:from>
    <xdr:to>
      <xdr:col>3</xdr:col>
      <xdr:colOff>638175</xdr:colOff>
      <xdr:row>12</xdr:row>
      <xdr:rowOff>200025</xdr:rowOff>
    </xdr:to>
    <xdr:sp macro="" textlink="">
      <xdr:nvSpPr>
        <xdr:cNvPr id="11277" name="Text Box 13"/>
        <xdr:cNvSpPr txBox="1">
          <a:spLocks noChangeArrowheads="1"/>
        </xdr:cNvSpPr>
      </xdr:nvSpPr>
      <xdr:spPr bwMode="auto">
        <a:xfrm>
          <a:off x="1228725" y="2571750"/>
          <a:ext cx="1085850" cy="295275"/>
        </a:xfrm>
        <a:prstGeom prst="rect">
          <a:avLst/>
        </a:prstGeom>
        <a:solidFill>
          <a:srgbClr val="FFFFFF"/>
        </a:solidFill>
        <a:ln w="9525">
          <a:noFill/>
          <a:miter lim="800000"/>
          <a:headEnd/>
          <a:tailEnd/>
        </a:ln>
      </xdr:spPr>
      <xdr:txBody>
        <a:bodyPr vertOverflow="clip" wrap="square" lIns="36576" tIns="41148" rIns="36576" bIns="0" anchor="t" upright="1"/>
        <a:lstStyle/>
        <a:p>
          <a:pPr algn="ctr" rtl="1">
            <a:defRPr sz="1000"/>
          </a:pPr>
          <a:r>
            <a:rPr lang="en-NZ" sz="1200" b="0" i="0" strike="noStrike">
              <a:solidFill>
                <a:srgbClr val="000000"/>
              </a:solidFill>
              <a:latin typeface="Comic Sans MS"/>
            </a:rPr>
            <a:t>Begin here</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8</xdr:col>
          <xdr:colOff>0</xdr:colOff>
          <xdr:row>13</xdr:row>
          <xdr:rowOff>9525</xdr:rowOff>
        </xdr:to>
        <xdr:sp macro="" textlink="">
          <xdr:nvSpPr>
            <xdr:cNvPr id="11265" name="StrategyPlan_Button"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8</xdr:col>
          <xdr:colOff>0</xdr:colOff>
          <xdr:row>16</xdr:row>
          <xdr:rowOff>9525</xdr:rowOff>
        </xdr:to>
        <xdr:sp macro="" textlink="">
          <xdr:nvSpPr>
            <xdr:cNvPr id="11266" name="Performance_Button"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8</xdr:col>
          <xdr:colOff>0</xdr:colOff>
          <xdr:row>19</xdr:row>
          <xdr:rowOff>9525</xdr:rowOff>
        </xdr:to>
        <xdr:sp macro="" textlink="">
          <xdr:nvSpPr>
            <xdr:cNvPr id="11267" name="ManagingMgt_Button"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8</xdr:col>
          <xdr:colOff>0</xdr:colOff>
          <xdr:row>22</xdr:row>
          <xdr:rowOff>9525</xdr:rowOff>
        </xdr:to>
        <xdr:sp macro="" textlink="">
          <xdr:nvSpPr>
            <xdr:cNvPr id="11268" name="OrgCulture_Button"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8</xdr:col>
          <xdr:colOff>0</xdr:colOff>
          <xdr:row>25</xdr:row>
          <xdr:rowOff>9525</xdr:rowOff>
        </xdr:to>
        <xdr:sp macro="" textlink="">
          <xdr:nvSpPr>
            <xdr:cNvPr id="11269" name="RiskMgt_Button"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8</xdr:col>
          <xdr:colOff>0</xdr:colOff>
          <xdr:row>28</xdr:row>
          <xdr:rowOff>9525</xdr:rowOff>
        </xdr:to>
        <xdr:sp macro="" textlink="">
          <xdr:nvSpPr>
            <xdr:cNvPr id="11270" name="CouncilOps_Button"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8</xdr:col>
          <xdr:colOff>0</xdr:colOff>
          <xdr:row>35</xdr:row>
          <xdr:rowOff>85725</xdr:rowOff>
        </xdr:to>
        <xdr:sp macro="" textlink="">
          <xdr:nvSpPr>
            <xdr:cNvPr id="11273" name="GoToCover_Button" hidden="1">
              <a:extLst>
                <a:ext uri="{63B3BB69-23CF-44E3-9099-C40C66FF867C}">
                  <a14:compatExt spid="_x0000_s1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8</xdr:col>
          <xdr:colOff>0</xdr:colOff>
          <xdr:row>38</xdr:row>
          <xdr:rowOff>85725</xdr:rowOff>
        </xdr:to>
        <xdr:sp macro="" textlink="">
          <xdr:nvSpPr>
            <xdr:cNvPr id="11276" name="AssessmentInfo"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38100</xdr:colOff>
      <xdr:row>5</xdr:row>
      <xdr:rowOff>66675</xdr:rowOff>
    </xdr:from>
    <xdr:to>
      <xdr:col>8</xdr:col>
      <xdr:colOff>9525</xdr:colOff>
      <xdr:row>25</xdr:row>
      <xdr:rowOff>28575</xdr:rowOff>
    </xdr:to>
    <xdr:graphicFrame macro="">
      <xdr:nvGraphicFramePr>
        <xdr:cNvPr id="9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180975</xdr:colOff>
      <xdr:row>1</xdr:row>
      <xdr:rowOff>152400</xdr:rowOff>
    </xdr:from>
    <xdr:to>
      <xdr:col>4</xdr:col>
      <xdr:colOff>447675</xdr:colOff>
      <xdr:row>4</xdr:row>
      <xdr:rowOff>95250</xdr:rowOff>
    </xdr:to>
    <xdr:pic>
      <xdr:nvPicPr>
        <xdr:cNvPr id="952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695325"/>
          <a:ext cx="22479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0</xdr:row>
          <xdr:rowOff>104775</xdr:rowOff>
        </xdr:from>
        <xdr:to>
          <xdr:col>4</xdr:col>
          <xdr:colOff>771525</xdr:colOff>
          <xdr:row>0</xdr:row>
          <xdr:rowOff>419100</xdr:rowOff>
        </xdr:to>
        <xdr:sp macro="" textlink="">
          <xdr:nvSpPr>
            <xdr:cNvPr id="9219" name="ReturntoMain_Button"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1571625</xdr:colOff>
      <xdr:row>0</xdr:row>
      <xdr:rowOff>304800</xdr:rowOff>
    </xdr:from>
    <xdr:ext cx="184731" cy="274009"/>
    <xdr:sp macro="" textlink="">
      <xdr:nvSpPr>
        <xdr:cNvPr id="2" name="TextBox 1"/>
        <xdr:cNvSpPr txBox="1"/>
      </xdr:nvSpPr>
      <xdr:spPr>
        <a:xfrm>
          <a:off x="2019300"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NZ" sz="1100"/>
        </a:p>
      </xdr:txBody>
    </xdr:sp>
    <xdr:clientData/>
  </xdr:oneCellAnchor>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1031" name="ReturnToMain_Button"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2056" name="ReturnToMain_Button"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3079" name="ReturnToMain_Button"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4099" name="ReturnToMain_Button"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5125" name="ReturnToMain_Button"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104775</xdr:rowOff>
        </xdr:from>
        <xdr:to>
          <xdr:col>1</xdr:col>
          <xdr:colOff>2600325</xdr:colOff>
          <xdr:row>0</xdr:row>
          <xdr:rowOff>419100</xdr:rowOff>
        </xdr:to>
        <xdr:sp macro="" textlink="">
          <xdr:nvSpPr>
            <xdr:cNvPr id="6151" name="ReturnToMain_Button"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0.emf"/><Relationship Id="rId4" Type="http://schemas.openxmlformats.org/officeDocument/2006/relationships/control" Target="../activeX/activeX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1.emf"/><Relationship Id="rId4" Type="http://schemas.openxmlformats.org/officeDocument/2006/relationships/control" Target="../activeX/activeX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2.emf"/><Relationship Id="rId4" Type="http://schemas.openxmlformats.org/officeDocument/2006/relationships/control" Target="../activeX/activeX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3.emf"/><Relationship Id="rId4" Type="http://schemas.openxmlformats.org/officeDocument/2006/relationships/control" Target="../activeX/activeX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4.emf"/><Relationship Id="rId4" Type="http://schemas.openxmlformats.org/officeDocument/2006/relationships/control" Target="../activeX/activeX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5.emf"/><Relationship Id="rId4" Type="http://schemas.openxmlformats.org/officeDocument/2006/relationships/control" Target="../activeX/activeX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16.emf"/><Relationship Id="rId4" Type="http://schemas.openxmlformats.org/officeDocument/2006/relationships/control" Target="../activeX/activeX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67"/>
  <sheetViews>
    <sheetView showGridLines="0" showRowColHeaders="0" tabSelected="1" defaultGridColor="0" colorId="18" zoomScaleNormal="100" workbookViewId="0">
      <pane ySplit="1" topLeftCell="A2" activePane="bottomLeft" state="frozen"/>
      <selection pane="bottomLeft"/>
    </sheetView>
  </sheetViews>
  <sheetFormatPr defaultRowHeight="16.5"/>
  <cols>
    <col min="1" max="1" width="3.7109375" style="109" customWidth="1"/>
    <col min="2" max="8" width="10.7109375" style="109" customWidth="1"/>
    <col min="9" max="9" width="1.7109375" style="109" customWidth="1"/>
    <col min="10" max="11" width="10.7109375" style="109" customWidth="1"/>
    <col min="12" max="12" width="4.140625" style="109" customWidth="1"/>
    <col min="13" max="13" width="10.7109375" style="109" customWidth="1"/>
    <col min="14" max="14" width="9.140625" style="109"/>
    <col min="15" max="15" width="12.28515625" style="109" bestFit="1" customWidth="1"/>
    <col min="16" max="16384" width="9.140625" style="109"/>
  </cols>
  <sheetData>
    <row r="1" spans="1:20" ht="42" customHeight="1">
      <c r="A1" s="125"/>
      <c r="B1" s="108"/>
      <c r="C1" s="108"/>
      <c r="D1" s="108"/>
      <c r="E1" s="139" t="s">
        <v>61</v>
      </c>
      <c r="F1" s="140"/>
      <c r="G1" s="140"/>
      <c r="H1" s="140"/>
      <c r="I1" s="140"/>
      <c r="J1" s="140"/>
      <c r="K1" s="140"/>
      <c r="L1" s="140"/>
      <c r="M1" s="140"/>
      <c r="N1" s="126"/>
      <c r="O1" s="127"/>
      <c r="P1" s="127"/>
      <c r="Q1" s="126"/>
      <c r="R1" s="126"/>
      <c r="S1" s="126"/>
      <c r="T1" s="128"/>
    </row>
    <row r="2" spans="1:20" ht="7.5" customHeight="1">
      <c r="B2" s="142"/>
      <c r="C2" s="142"/>
      <c r="D2" s="142"/>
      <c r="E2" s="142"/>
      <c r="F2" s="142"/>
      <c r="G2" s="142"/>
      <c r="H2" s="142"/>
      <c r="I2" s="142"/>
      <c r="J2" s="142"/>
      <c r="K2" s="142"/>
      <c r="L2" s="142"/>
      <c r="M2" s="142"/>
    </row>
    <row r="3" spans="1:20">
      <c r="B3" s="143" t="s">
        <v>55</v>
      </c>
      <c r="C3" s="143"/>
      <c r="D3" s="143"/>
      <c r="E3" s="143"/>
      <c r="F3" s="143"/>
      <c r="G3" s="143"/>
      <c r="H3" s="143"/>
      <c r="I3" s="143"/>
      <c r="J3" s="143"/>
      <c r="K3" s="143"/>
      <c r="L3" s="143"/>
      <c r="M3" s="143"/>
    </row>
    <row r="4" spans="1:20">
      <c r="B4" s="141" t="s">
        <v>157</v>
      </c>
      <c r="C4" s="141"/>
      <c r="D4" s="141"/>
      <c r="E4" s="141"/>
      <c r="F4" s="141"/>
      <c r="G4" s="141"/>
      <c r="H4" s="141"/>
      <c r="I4" s="141"/>
      <c r="J4" s="141"/>
      <c r="K4" s="141"/>
      <c r="L4" s="141"/>
      <c r="M4" s="141"/>
    </row>
    <row r="5" spans="1:20" ht="7.5" customHeight="1">
      <c r="B5" s="141"/>
      <c r="C5" s="141"/>
      <c r="D5" s="141"/>
      <c r="E5" s="141"/>
      <c r="F5" s="141"/>
      <c r="G5" s="141"/>
      <c r="H5" s="141"/>
      <c r="I5" s="141"/>
      <c r="J5" s="141"/>
      <c r="K5" s="141"/>
      <c r="L5" s="141"/>
      <c r="M5" s="141"/>
    </row>
    <row r="6" spans="1:20" ht="34.5" customHeight="1">
      <c r="B6" s="141" t="s">
        <v>158</v>
      </c>
      <c r="C6" s="141"/>
      <c r="D6" s="141"/>
      <c r="E6" s="141"/>
      <c r="F6" s="141"/>
      <c r="G6" s="141"/>
      <c r="H6" s="141"/>
      <c r="I6" s="141"/>
      <c r="J6" s="141"/>
      <c r="K6" s="141"/>
      <c r="L6" s="141"/>
      <c r="M6" s="141"/>
    </row>
    <row r="7" spans="1:20" ht="7.5" customHeight="1">
      <c r="B7" s="141"/>
      <c r="C7" s="141"/>
      <c r="D7" s="141"/>
      <c r="E7" s="141"/>
      <c r="F7" s="141"/>
      <c r="G7" s="141"/>
      <c r="H7" s="141"/>
      <c r="I7" s="141"/>
      <c r="J7" s="141"/>
      <c r="K7" s="141"/>
      <c r="L7" s="141"/>
      <c r="M7" s="141"/>
    </row>
    <row r="8" spans="1:20">
      <c r="B8" s="141" t="s">
        <v>138</v>
      </c>
      <c r="C8" s="141"/>
      <c r="D8" s="141"/>
      <c r="E8" s="141"/>
      <c r="F8" s="141"/>
      <c r="G8" s="141"/>
      <c r="H8" s="141"/>
      <c r="I8" s="141"/>
      <c r="J8" s="141"/>
      <c r="K8" s="141"/>
      <c r="L8" s="141"/>
      <c r="M8" s="141"/>
    </row>
    <row r="9" spans="1:20" ht="7.5" customHeight="1">
      <c r="B9" s="141"/>
      <c r="C9" s="141"/>
      <c r="D9" s="141"/>
      <c r="E9" s="141"/>
      <c r="F9" s="141"/>
      <c r="G9" s="141"/>
      <c r="H9" s="141"/>
      <c r="I9" s="141"/>
      <c r="J9" s="141"/>
      <c r="K9" s="141"/>
      <c r="L9" s="141"/>
      <c r="M9" s="141"/>
    </row>
    <row r="10" spans="1:20" ht="20.100000000000001" customHeight="1">
      <c r="B10" s="110"/>
      <c r="C10" s="130" t="s">
        <v>53</v>
      </c>
      <c r="D10" s="131"/>
      <c r="E10" s="131"/>
      <c r="F10" s="131"/>
      <c r="G10" s="131"/>
      <c r="H10" s="131"/>
      <c r="I10" s="131"/>
      <c r="J10" s="131"/>
      <c r="K10" s="131"/>
      <c r="L10" s="132"/>
      <c r="M10" s="111"/>
    </row>
    <row r="11" spans="1:20">
      <c r="B11" s="110"/>
      <c r="C11" s="112"/>
      <c r="D11" s="113"/>
      <c r="E11" s="113"/>
      <c r="F11" s="113"/>
      <c r="G11" s="113"/>
      <c r="H11" s="113"/>
      <c r="I11" s="113"/>
      <c r="J11" s="113"/>
      <c r="K11" s="113"/>
      <c r="L11" s="114"/>
      <c r="M11" s="113"/>
    </row>
    <row r="12" spans="1:20" ht="16.5" customHeight="1">
      <c r="B12" s="110"/>
      <c r="C12" s="115"/>
      <c r="D12" s="116"/>
      <c r="E12" s="113"/>
      <c r="F12" s="113"/>
      <c r="G12" s="113"/>
      <c r="H12" s="113"/>
      <c r="I12" s="113"/>
      <c r="J12" s="129" t="str">
        <f>IF(COUNTIF('1. Strategy and Planning'!F4:F22,"Not Answered")=0,"Complete","Incomplete")</f>
        <v>Incomplete</v>
      </c>
      <c r="K12" s="129"/>
      <c r="L12" s="117"/>
      <c r="M12" s="113"/>
    </row>
    <row r="13" spans="1:20" ht="22.5" customHeight="1">
      <c r="B13" s="110"/>
      <c r="C13" s="115"/>
      <c r="D13" s="116"/>
      <c r="E13" s="113"/>
      <c r="F13" s="113"/>
      <c r="G13" s="113"/>
      <c r="H13" s="113"/>
      <c r="I13" s="113"/>
      <c r="J13" s="129"/>
      <c r="K13" s="129"/>
      <c r="L13" s="117"/>
      <c r="M13" s="113"/>
    </row>
    <row r="14" spans="1:20" ht="16.5" customHeight="1">
      <c r="B14" s="110"/>
      <c r="C14" s="115"/>
      <c r="D14" s="116"/>
      <c r="E14" s="113"/>
      <c r="F14" s="113"/>
      <c r="G14" s="113"/>
      <c r="H14" s="113"/>
      <c r="I14" s="113"/>
      <c r="J14" s="113"/>
      <c r="K14" s="113"/>
      <c r="L14" s="118"/>
      <c r="M14" s="113"/>
    </row>
    <row r="15" spans="1:20" ht="16.5" customHeight="1">
      <c r="B15" s="110"/>
      <c r="C15" s="112"/>
      <c r="D15" s="113"/>
      <c r="E15" s="113"/>
      <c r="F15" s="113"/>
      <c r="G15" s="113"/>
      <c r="H15" s="113"/>
      <c r="I15" s="113"/>
      <c r="J15" s="129" t="str">
        <f>IF(COUNTIF('2. Performance'!F4:F23,"Not Answered")=0,"Complete","Incomplete")</f>
        <v>Incomplete</v>
      </c>
      <c r="K15" s="129"/>
      <c r="L15" s="117"/>
      <c r="M15" s="113"/>
    </row>
    <row r="16" spans="1:20" ht="22.5" customHeight="1">
      <c r="B16" s="110"/>
      <c r="C16" s="112"/>
      <c r="D16" s="113"/>
      <c r="E16" s="113"/>
      <c r="F16" s="113"/>
      <c r="G16" s="113"/>
      <c r="H16" s="113"/>
      <c r="I16" s="113"/>
      <c r="J16" s="129"/>
      <c r="K16" s="129"/>
      <c r="L16" s="117"/>
      <c r="M16" s="113"/>
    </row>
    <row r="17" spans="2:13">
      <c r="B17" s="110"/>
      <c r="C17" s="112"/>
      <c r="D17" s="113"/>
      <c r="E17" s="113"/>
      <c r="F17" s="113"/>
      <c r="G17" s="113"/>
      <c r="H17" s="113"/>
      <c r="I17" s="113"/>
      <c r="J17" s="113"/>
      <c r="K17" s="113"/>
      <c r="L17" s="118"/>
      <c r="M17" s="113"/>
    </row>
    <row r="18" spans="2:13" ht="16.5" customHeight="1">
      <c r="B18" s="110"/>
      <c r="C18" s="112"/>
      <c r="D18" s="113"/>
      <c r="E18" s="113"/>
      <c r="F18" s="113"/>
      <c r="G18" s="113"/>
      <c r="H18" s="113"/>
      <c r="I18" s="113"/>
      <c r="J18" s="129" t="str">
        <f>IF(COUNTIF('3. Managing Management'!F4:F15,"Not Answered")=0,"Complete","Incomplete")</f>
        <v>Incomplete</v>
      </c>
      <c r="K18" s="129"/>
      <c r="L18" s="117"/>
      <c r="M18" s="113"/>
    </row>
    <row r="19" spans="2:13" ht="22.5" customHeight="1">
      <c r="B19" s="110"/>
      <c r="C19" s="112"/>
      <c r="D19" s="113"/>
      <c r="E19" s="113"/>
      <c r="F19" s="113"/>
      <c r="G19" s="113"/>
      <c r="H19" s="113"/>
      <c r="I19" s="113"/>
      <c r="J19" s="129"/>
      <c r="K19" s="129"/>
      <c r="L19" s="117"/>
      <c r="M19" s="113"/>
    </row>
    <row r="20" spans="2:13">
      <c r="B20" s="110"/>
      <c r="C20" s="112"/>
      <c r="D20" s="113"/>
      <c r="E20" s="113"/>
      <c r="F20" s="113"/>
      <c r="G20" s="113"/>
      <c r="H20" s="113"/>
      <c r="I20" s="113"/>
      <c r="J20" s="113"/>
      <c r="K20" s="113"/>
      <c r="L20" s="118"/>
      <c r="M20" s="113"/>
    </row>
    <row r="21" spans="2:13" ht="16.5" customHeight="1">
      <c r="B21" s="110"/>
      <c r="C21" s="112"/>
      <c r="D21" s="113"/>
      <c r="E21" s="113"/>
      <c r="F21" s="113"/>
      <c r="G21" s="113"/>
      <c r="H21" s="113"/>
      <c r="I21" s="113"/>
      <c r="J21" s="129" t="str">
        <f>IF(COUNTIF('4. Organisational Culture'!F4:F9,"Not Answered")=0,"Complete","Incomplete")</f>
        <v>Incomplete</v>
      </c>
      <c r="K21" s="129"/>
      <c r="L21" s="117"/>
      <c r="M21" s="113"/>
    </row>
    <row r="22" spans="2:13" ht="22.5" customHeight="1">
      <c r="B22" s="110"/>
      <c r="C22" s="112"/>
      <c r="D22" s="113"/>
      <c r="E22" s="113"/>
      <c r="F22" s="113"/>
      <c r="G22" s="113"/>
      <c r="H22" s="113"/>
      <c r="I22" s="113"/>
      <c r="J22" s="129"/>
      <c r="K22" s="129"/>
      <c r="L22" s="117"/>
      <c r="M22" s="113"/>
    </row>
    <row r="23" spans="2:13">
      <c r="B23" s="110"/>
      <c r="C23" s="112"/>
      <c r="D23" s="113"/>
      <c r="E23" s="113"/>
      <c r="F23" s="113"/>
      <c r="G23" s="113"/>
      <c r="H23" s="113"/>
      <c r="I23" s="113"/>
      <c r="J23" s="113"/>
      <c r="K23" s="113"/>
      <c r="L23" s="118"/>
      <c r="M23" s="113"/>
    </row>
    <row r="24" spans="2:13" ht="16.5" customHeight="1">
      <c r="B24" s="110"/>
      <c r="C24" s="112"/>
      <c r="D24" s="113"/>
      <c r="E24" s="113"/>
      <c r="F24" s="113"/>
      <c r="G24" s="113"/>
      <c r="H24" s="113"/>
      <c r="I24" s="113"/>
      <c r="J24" s="129" t="str">
        <f>IF(COUNTIF('5. Risk Management'!F4:F15,"Not Answered")=0,"Complete","Incomplete")</f>
        <v>Incomplete</v>
      </c>
      <c r="K24" s="129"/>
      <c r="L24" s="117"/>
      <c r="M24" s="113"/>
    </row>
    <row r="25" spans="2:13" ht="22.5" customHeight="1">
      <c r="B25" s="110"/>
      <c r="C25" s="112"/>
      <c r="D25" s="113"/>
      <c r="E25" s="113"/>
      <c r="F25" s="113"/>
      <c r="G25" s="113"/>
      <c r="H25" s="113"/>
      <c r="I25" s="113"/>
      <c r="J25" s="129"/>
      <c r="K25" s="129"/>
      <c r="L25" s="117"/>
      <c r="M25" s="113"/>
    </row>
    <row r="26" spans="2:13">
      <c r="B26" s="110"/>
      <c r="C26" s="112"/>
      <c r="D26" s="113"/>
      <c r="E26" s="113"/>
      <c r="F26" s="113"/>
      <c r="G26" s="113"/>
      <c r="H26" s="113"/>
      <c r="I26" s="113"/>
      <c r="J26" s="113"/>
      <c r="K26" s="113"/>
      <c r="L26" s="118"/>
      <c r="M26" s="113"/>
    </row>
    <row r="27" spans="2:13" ht="16.5" customHeight="1">
      <c r="B27" s="110"/>
      <c r="C27" s="112"/>
      <c r="D27" s="113"/>
      <c r="E27" s="113"/>
      <c r="F27" s="113"/>
      <c r="G27" s="113"/>
      <c r="H27" s="113"/>
      <c r="I27" s="113"/>
      <c r="J27" s="129" t="str">
        <f>IF(COUNTIF('6. Council Operations'!F4:F32,"Not Answered")=0,"Complete","Incomplete")</f>
        <v>Incomplete</v>
      </c>
      <c r="K27" s="129"/>
      <c r="L27" s="117"/>
      <c r="M27" s="113"/>
    </row>
    <row r="28" spans="2:13" ht="22.5" customHeight="1">
      <c r="B28" s="110"/>
      <c r="C28" s="112"/>
      <c r="D28" s="113"/>
      <c r="E28" s="113"/>
      <c r="F28" s="113"/>
      <c r="G28" s="113"/>
      <c r="H28" s="113"/>
      <c r="I28" s="113"/>
      <c r="J28" s="129"/>
      <c r="K28" s="129"/>
      <c r="L28" s="117"/>
      <c r="M28" s="113"/>
    </row>
    <row r="29" spans="2:13">
      <c r="B29" s="110"/>
      <c r="C29" s="112"/>
      <c r="D29" s="113"/>
      <c r="E29" s="113"/>
      <c r="F29" s="113"/>
      <c r="G29" s="113"/>
      <c r="H29" s="113"/>
      <c r="I29" s="113"/>
      <c r="J29" s="113"/>
      <c r="K29" s="113"/>
      <c r="L29" s="118"/>
      <c r="M29" s="113"/>
    </row>
    <row r="30" spans="2:13">
      <c r="B30" s="110"/>
      <c r="C30" s="119"/>
      <c r="D30" s="120"/>
      <c r="E30" s="120"/>
      <c r="F30" s="120"/>
      <c r="G30" s="120"/>
      <c r="H30" s="120"/>
      <c r="I30" s="120"/>
      <c r="J30" s="120"/>
      <c r="K30" s="120"/>
      <c r="L30" s="121"/>
      <c r="M30" s="113"/>
    </row>
    <row r="31" spans="2:13">
      <c r="B31" s="110"/>
      <c r="C31" s="113"/>
      <c r="D31" s="113"/>
      <c r="E31" s="113"/>
      <c r="F31" s="113"/>
      <c r="G31" s="113"/>
      <c r="H31" s="113"/>
      <c r="I31" s="113"/>
      <c r="J31" s="113"/>
      <c r="K31" s="113"/>
      <c r="L31" s="113"/>
      <c r="M31" s="113"/>
    </row>
    <row r="32" spans="2:13" ht="19.5" customHeight="1">
      <c r="B32" s="110"/>
      <c r="C32" s="130" t="s">
        <v>54</v>
      </c>
      <c r="D32" s="131"/>
      <c r="E32" s="131"/>
      <c r="F32" s="131"/>
      <c r="G32" s="131"/>
      <c r="H32" s="131"/>
      <c r="I32" s="131"/>
      <c r="J32" s="131"/>
      <c r="K32" s="131"/>
      <c r="L32" s="131"/>
      <c r="M32" s="111"/>
    </row>
    <row r="33" spans="2:13">
      <c r="B33" s="110"/>
      <c r="C33" s="112"/>
      <c r="D33" s="113"/>
      <c r="E33" s="113"/>
      <c r="F33" s="113"/>
      <c r="G33" s="113"/>
      <c r="H33" s="113"/>
      <c r="I33" s="113"/>
      <c r="J33" s="113"/>
      <c r="K33" s="113"/>
      <c r="L33" s="118"/>
      <c r="M33" s="113"/>
    </row>
    <row r="34" spans="2:13">
      <c r="B34" s="110"/>
      <c r="C34" s="112"/>
      <c r="D34" s="113"/>
      <c r="E34" s="113"/>
      <c r="F34" s="113"/>
      <c r="G34" s="113"/>
      <c r="H34" s="113"/>
      <c r="I34" s="113"/>
      <c r="J34" s="113"/>
      <c r="K34" s="113"/>
      <c r="L34" s="118"/>
      <c r="M34" s="113"/>
    </row>
    <row r="35" spans="2:13">
      <c r="B35" s="110"/>
      <c r="C35" s="112"/>
      <c r="D35" s="113"/>
      <c r="E35" s="113"/>
      <c r="F35" s="113"/>
      <c r="G35" s="113"/>
      <c r="H35" s="113"/>
      <c r="I35" s="113"/>
      <c r="J35" s="113"/>
      <c r="K35" s="113"/>
      <c r="L35" s="118"/>
      <c r="M35" s="113"/>
    </row>
    <row r="36" spans="2:13">
      <c r="B36" s="110"/>
      <c r="C36" s="112"/>
      <c r="D36" s="113"/>
      <c r="E36" s="113"/>
      <c r="F36" s="113"/>
      <c r="G36" s="113"/>
      <c r="H36" s="113"/>
      <c r="I36" s="113"/>
      <c r="J36" s="113"/>
      <c r="K36" s="113"/>
      <c r="L36" s="118"/>
      <c r="M36" s="113"/>
    </row>
    <row r="37" spans="2:13">
      <c r="B37" s="110"/>
      <c r="C37" s="112"/>
      <c r="D37" s="113"/>
      <c r="E37" s="113"/>
      <c r="F37" s="113"/>
      <c r="G37" s="113"/>
      <c r="H37" s="113"/>
      <c r="I37" s="113"/>
      <c r="J37" s="113"/>
      <c r="K37" s="113"/>
      <c r="L37" s="118"/>
      <c r="M37" s="113"/>
    </row>
    <row r="38" spans="2:13">
      <c r="B38" s="110"/>
      <c r="C38" s="112"/>
      <c r="D38" s="113"/>
      <c r="E38" s="113"/>
      <c r="F38" s="113"/>
      <c r="G38" s="113"/>
      <c r="H38" s="113"/>
      <c r="I38" s="113"/>
      <c r="J38" s="113"/>
      <c r="K38" s="113"/>
      <c r="L38" s="118"/>
      <c r="M38" s="113"/>
    </row>
    <row r="39" spans="2:13">
      <c r="B39" s="110"/>
      <c r="C39" s="119"/>
      <c r="D39" s="120"/>
      <c r="E39" s="120"/>
      <c r="F39" s="120"/>
      <c r="G39" s="120"/>
      <c r="H39" s="120"/>
      <c r="I39" s="120"/>
      <c r="J39" s="120"/>
      <c r="K39" s="120"/>
      <c r="L39" s="121"/>
      <c r="M39" s="113"/>
    </row>
    <row r="40" spans="2:13">
      <c r="B40" s="110"/>
      <c r="C40" s="113"/>
      <c r="D40" s="113"/>
      <c r="E40" s="113"/>
      <c r="F40" s="113"/>
      <c r="G40" s="113"/>
      <c r="H40" s="113"/>
      <c r="I40" s="113"/>
      <c r="J40" s="113"/>
      <c r="K40" s="113"/>
      <c r="L40" s="113"/>
      <c r="M40" s="113"/>
    </row>
    <row r="41" spans="2:13">
      <c r="B41" s="110"/>
      <c r="C41" s="110"/>
      <c r="D41" s="110"/>
      <c r="E41" s="110"/>
      <c r="F41" s="110"/>
      <c r="G41" s="110"/>
      <c r="H41" s="110"/>
      <c r="I41" s="110"/>
      <c r="J41" s="110"/>
      <c r="K41" s="110"/>
      <c r="L41" s="110"/>
      <c r="M41" s="110"/>
    </row>
    <row r="42" spans="2:13">
      <c r="B42" s="148" t="s">
        <v>58</v>
      </c>
      <c r="C42" s="149"/>
      <c r="D42" s="149"/>
      <c r="E42" s="149"/>
      <c r="F42" s="149"/>
      <c r="G42" s="149"/>
      <c r="H42" s="149"/>
      <c r="I42" s="149"/>
      <c r="J42" s="149"/>
      <c r="K42" s="149"/>
      <c r="L42" s="149"/>
      <c r="M42" s="150"/>
    </row>
    <row r="43" spans="2:13">
      <c r="B43" s="136" t="s">
        <v>29</v>
      </c>
      <c r="C43" s="137"/>
      <c r="D43" s="137"/>
      <c r="E43" s="137"/>
      <c r="F43" s="137"/>
      <c r="G43" s="137"/>
      <c r="H43" s="137"/>
      <c r="I43" s="137"/>
      <c r="J43" s="137"/>
      <c r="K43" s="137"/>
      <c r="L43" s="137"/>
      <c r="M43" s="138"/>
    </row>
    <row r="44" spans="2:13" ht="36" customHeight="1">
      <c r="B44" s="133" t="s">
        <v>80</v>
      </c>
      <c r="C44" s="134"/>
      <c r="D44" s="134"/>
      <c r="E44" s="134"/>
      <c r="F44" s="134"/>
      <c r="G44" s="134"/>
      <c r="H44" s="134"/>
      <c r="I44" s="134"/>
      <c r="J44" s="134"/>
      <c r="K44" s="134"/>
      <c r="L44" s="134"/>
      <c r="M44" s="135"/>
    </row>
    <row r="45" spans="2:13" ht="7.5" customHeight="1">
      <c r="B45" s="122"/>
      <c r="C45" s="123"/>
      <c r="D45" s="123"/>
      <c r="E45" s="123"/>
      <c r="F45" s="123"/>
      <c r="G45" s="123"/>
      <c r="H45" s="123"/>
      <c r="I45" s="123"/>
      <c r="J45" s="123"/>
      <c r="K45" s="123"/>
      <c r="L45" s="123"/>
      <c r="M45" s="124"/>
    </row>
    <row r="46" spans="2:13" ht="20.25" customHeight="1">
      <c r="B46" s="133" t="s">
        <v>139</v>
      </c>
      <c r="C46" s="134"/>
      <c r="D46" s="134"/>
      <c r="E46" s="134"/>
      <c r="F46" s="134"/>
      <c r="G46" s="134"/>
      <c r="H46" s="134"/>
      <c r="I46" s="134"/>
      <c r="J46" s="134"/>
      <c r="K46" s="134"/>
      <c r="L46" s="134"/>
      <c r="M46" s="135"/>
    </row>
    <row r="47" spans="2:13" ht="7.5" customHeight="1">
      <c r="B47" s="122"/>
      <c r="C47" s="123"/>
      <c r="D47" s="123"/>
      <c r="E47" s="123"/>
      <c r="F47" s="123"/>
      <c r="G47" s="123"/>
      <c r="H47" s="123"/>
      <c r="I47" s="123"/>
      <c r="J47" s="123"/>
      <c r="K47" s="123"/>
      <c r="L47" s="123"/>
      <c r="M47" s="124"/>
    </row>
    <row r="48" spans="2:13">
      <c r="B48" s="136" t="s">
        <v>57</v>
      </c>
      <c r="C48" s="137"/>
      <c r="D48" s="137"/>
      <c r="E48" s="137"/>
      <c r="F48" s="137"/>
      <c r="G48" s="137"/>
      <c r="H48" s="137"/>
      <c r="I48" s="137"/>
      <c r="J48" s="137"/>
      <c r="K48" s="137"/>
      <c r="L48" s="137"/>
      <c r="M48" s="138"/>
    </row>
    <row r="49" spans="2:13" ht="35.25" customHeight="1">
      <c r="B49" s="133" t="s">
        <v>22</v>
      </c>
      <c r="C49" s="134"/>
      <c r="D49" s="134"/>
      <c r="E49" s="134"/>
      <c r="F49" s="134"/>
      <c r="G49" s="134"/>
      <c r="H49" s="134"/>
      <c r="I49" s="134"/>
      <c r="J49" s="134"/>
      <c r="K49" s="134"/>
      <c r="L49" s="134"/>
      <c r="M49" s="135"/>
    </row>
    <row r="50" spans="2:13" ht="7.5" customHeight="1">
      <c r="B50" s="122"/>
      <c r="C50" s="123"/>
      <c r="D50" s="123"/>
      <c r="E50" s="123"/>
      <c r="F50" s="123"/>
      <c r="G50" s="123"/>
      <c r="H50" s="123"/>
      <c r="I50" s="123"/>
      <c r="J50" s="123"/>
      <c r="K50" s="123"/>
      <c r="L50" s="123"/>
      <c r="M50" s="124"/>
    </row>
    <row r="51" spans="2:13" ht="36.75" customHeight="1">
      <c r="B51" s="133" t="s">
        <v>59</v>
      </c>
      <c r="C51" s="134"/>
      <c r="D51" s="134"/>
      <c r="E51" s="134"/>
      <c r="F51" s="134"/>
      <c r="G51" s="134"/>
      <c r="H51" s="134"/>
      <c r="I51" s="134"/>
      <c r="J51" s="134"/>
      <c r="K51" s="134"/>
      <c r="L51" s="134"/>
      <c r="M51" s="135"/>
    </row>
    <row r="52" spans="2:13" ht="7.5" customHeight="1">
      <c r="B52" s="122"/>
      <c r="C52" s="123"/>
      <c r="D52" s="123"/>
      <c r="E52" s="123"/>
      <c r="F52" s="123"/>
      <c r="G52" s="123"/>
      <c r="H52" s="123"/>
      <c r="I52" s="123"/>
      <c r="J52" s="123"/>
      <c r="K52" s="123"/>
      <c r="L52" s="123"/>
      <c r="M52" s="124"/>
    </row>
    <row r="53" spans="2:13" ht="83.25" customHeight="1">
      <c r="B53" s="133" t="s">
        <v>82</v>
      </c>
      <c r="C53" s="134"/>
      <c r="D53" s="134"/>
      <c r="E53" s="134"/>
      <c r="F53" s="134"/>
      <c r="G53" s="134"/>
      <c r="H53" s="134"/>
      <c r="I53" s="134"/>
      <c r="J53" s="134"/>
      <c r="K53" s="134"/>
      <c r="L53" s="134"/>
      <c r="M53" s="135"/>
    </row>
    <row r="54" spans="2:13" ht="7.5" customHeight="1">
      <c r="B54" s="133"/>
      <c r="C54" s="134"/>
      <c r="D54" s="134"/>
      <c r="E54" s="134"/>
      <c r="F54" s="134"/>
      <c r="G54" s="134"/>
      <c r="H54" s="134"/>
      <c r="I54" s="134"/>
      <c r="J54" s="134"/>
      <c r="K54" s="134"/>
      <c r="L54" s="134"/>
      <c r="M54" s="135"/>
    </row>
    <row r="55" spans="2:13" ht="71.25" customHeight="1">
      <c r="B55" s="133" t="s">
        <v>81</v>
      </c>
      <c r="C55" s="134"/>
      <c r="D55" s="134"/>
      <c r="E55" s="134"/>
      <c r="F55" s="134"/>
      <c r="G55" s="134"/>
      <c r="H55" s="134"/>
      <c r="I55" s="134"/>
      <c r="J55" s="134"/>
      <c r="K55" s="134"/>
      <c r="L55" s="134"/>
      <c r="M55" s="135"/>
    </row>
    <row r="56" spans="2:13" ht="7.5" customHeight="1">
      <c r="B56" s="133"/>
      <c r="C56" s="134"/>
      <c r="D56" s="134"/>
      <c r="E56" s="134"/>
      <c r="F56" s="134"/>
      <c r="G56" s="134"/>
      <c r="H56" s="134"/>
      <c r="I56" s="134"/>
      <c r="J56" s="134"/>
      <c r="K56" s="134"/>
      <c r="L56" s="134"/>
      <c r="M56" s="135"/>
    </row>
    <row r="57" spans="2:13">
      <c r="B57" s="136" t="s">
        <v>56</v>
      </c>
      <c r="C57" s="137"/>
      <c r="D57" s="137"/>
      <c r="E57" s="137"/>
      <c r="F57" s="137"/>
      <c r="G57" s="137"/>
      <c r="H57" s="137"/>
      <c r="I57" s="137"/>
      <c r="J57" s="137"/>
      <c r="K57" s="137"/>
      <c r="L57" s="137"/>
      <c r="M57" s="138"/>
    </row>
    <row r="58" spans="2:13" ht="54.75" customHeight="1">
      <c r="B58" s="133" t="s">
        <v>125</v>
      </c>
      <c r="C58" s="134"/>
      <c r="D58" s="134"/>
      <c r="E58" s="134"/>
      <c r="F58" s="134"/>
      <c r="G58" s="134"/>
      <c r="H58" s="134"/>
      <c r="I58" s="134"/>
      <c r="J58" s="134"/>
      <c r="K58" s="134"/>
      <c r="L58" s="134"/>
      <c r="M58" s="135"/>
    </row>
    <row r="59" spans="2:13" ht="7.5" customHeight="1">
      <c r="B59" s="122"/>
      <c r="C59" s="123"/>
      <c r="D59" s="123"/>
      <c r="E59" s="123"/>
      <c r="F59" s="123"/>
      <c r="G59" s="123"/>
      <c r="H59" s="123"/>
      <c r="I59" s="123"/>
      <c r="J59" s="123"/>
      <c r="K59" s="123"/>
      <c r="L59" s="123"/>
      <c r="M59" s="124"/>
    </row>
    <row r="60" spans="2:13" ht="18.75" customHeight="1">
      <c r="B60" s="133" t="s">
        <v>60</v>
      </c>
      <c r="C60" s="134"/>
      <c r="D60" s="134"/>
      <c r="E60" s="134"/>
      <c r="F60" s="134"/>
      <c r="G60" s="134"/>
      <c r="H60" s="134"/>
      <c r="I60" s="134"/>
      <c r="J60" s="134"/>
      <c r="K60" s="134"/>
      <c r="L60" s="134"/>
      <c r="M60" s="135"/>
    </row>
    <row r="61" spans="2:13" ht="7.5" customHeight="1">
      <c r="B61" s="122"/>
      <c r="C61" s="123"/>
      <c r="D61" s="123"/>
      <c r="E61" s="123"/>
      <c r="F61" s="123"/>
      <c r="G61" s="123"/>
      <c r="H61" s="123"/>
      <c r="I61" s="123"/>
      <c r="J61" s="123"/>
      <c r="K61" s="123"/>
      <c r="L61" s="123"/>
      <c r="M61" s="124"/>
    </row>
    <row r="62" spans="2:13" ht="53.25" customHeight="1">
      <c r="B62" s="133" t="s">
        <v>140</v>
      </c>
      <c r="C62" s="134"/>
      <c r="D62" s="134"/>
      <c r="E62" s="134"/>
      <c r="F62" s="134"/>
      <c r="G62" s="134"/>
      <c r="H62" s="134"/>
      <c r="I62" s="134"/>
      <c r="J62" s="134"/>
      <c r="K62" s="134"/>
      <c r="L62" s="134"/>
      <c r="M62" s="135"/>
    </row>
    <row r="63" spans="2:13" ht="7.5" customHeight="1">
      <c r="B63" s="145"/>
      <c r="C63" s="146"/>
      <c r="D63" s="146"/>
      <c r="E63" s="146"/>
      <c r="F63" s="146"/>
      <c r="G63" s="146"/>
      <c r="H63" s="146"/>
      <c r="I63" s="146"/>
      <c r="J63" s="146"/>
      <c r="K63" s="146"/>
      <c r="L63" s="146"/>
      <c r="M63" s="147"/>
    </row>
    <row r="64" spans="2:13">
      <c r="B64" s="144"/>
      <c r="C64" s="144"/>
      <c r="D64" s="144"/>
      <c r="E64" s="144"/>
      <c r="F64" s="144"/>
      <c r="G64" s="144"/>
      <c r="H64" s="144"/>
      <c r="I64" s="144"/>
      <c r="J64" s="144"/>
      <c r="K64" s="144"/>
      <c r="L64" s="144"/>
      <c r="M64" s="144"/>
    </row>
    <row r="65" spans="2:13">
      <c r="B65" s="142"/>
      <c r="C65" s="142"/>
      <c r="D65" s="142"/>
      <c r="E65" s="142"/>
      <c r="F65" s="142"/>
      <c r="G65" s="142"/>
      <c r="H65" s="142"/>
      <c r="I65" s="142"/>
      <c r="J65" s="142"/>
      <c r="K65" s="142"/>
      <c r="L65" s="142"/>
      <c r="M65" s="142"/>
    </row>
    <row r="66" spans="2:13">
      <c r="B66" s="142"/>
      <c r="C66" s="142"/>
      <c r="D66" s="142"/>
      <c r="E66" s="142"/>
      <c r="F66" s="142"/>
      <c r="G66" s="142"/>
      <c r="H66" s="142"/>
      <c r="I66" s="142"/>
      <c r="J66" s="142"/>
      <c r="K66" s="142"/>
      <c r="L66" s="142"/>
      <c r="M66" s="142"/>
    </row>
    <row r="67" spans="2:13">
      <c r="B67" s="142"/>
      <c r="C67" s="142"/>
      <c r="D67" s="142"/>
      <c r="E67" s="142"/>
      <c r="F67" s="142"/>
      <c r="G67" s="142"/>
      <c r="H67" s="142"/>
      <c r="I67" s="142"/>
      <c r="J67" s="142"/>
      <c r="K67" s="142"/>
      <c r="L67" s="142"/>
      <c r="M67" s="142"/>
    </row>
  </sheetData>
  <sheetProtection sheet="1" objects="1" selectLockedCells="1"/>
  <mergeCells count="37">
    <mergeCell ref="B66:M66"/>
    <mergeCell ref="B64:M64"/>
    <mergeCell ref="B65:M65"/>
    <mergeCell ref="B63:M63"/>
    <mergeCell ref="B4:M4"/>
    <mergeCell ref="B6:M6"/>
    <mergeCell ref="B51:M51"/>
    <mergeCell ref="B53:M53"/>
    <mergeCell ref="B42:M42"/>
    <mergeCell ref="B54:M54"/>
    <mergeCell ref="B3:M3"/>
    <mergeCell ref="B67:M67"/>
    <mergeCell ref="B44:M44"/>
    <mergeCell ref="B56:M56"/>
    <mergeCell ref="B57:M57"/>
    <mergeCell ref="B58:M58"/>
    <mergeCell ref="B7:M7"/>
    <mergeCell ref="B9:M9"/>
    <mergeCell ref="B60:M60"/>
    <mergeCell ref="B62:M62"/>
    <mergeCell ref="B55:M55"/>
    <mergeCell ref="B48:M48"/>
    <mergeCell ref="E1:M1"/>
    <mergeCell ref="B46:M46"/>
    <mergeCell ref="B49:M49"/>
    <mergeCell ref="B8:M8"/>
    <mergeCell ref="B2:M2"/>
    <mergeCell ref="B5:M5"/>
    <mergeCell ref="B43:M43"/>
    <mergeCell ref="J24:K25"/>
    <mergeCell ref="J27:K28"/>
    <mergeCell ref="C10:L10"/>
    <mergeCell ref="C32:L32"/>
    <mergeCell ref="J12:K13"/>
    <mergeCell ref="J15:K16"/>
    <mergeCell ref="J18:K19"/>
    <mergeCell ref="J21:K22"/>
  </mergeCells>
  <phoneticPr fontId="6" type="noConversion"/>
  <conditionalFormatting sqref="J12:L13 J15:L16 J18:L19 J21:L22 J24:L25 J27:L28">
    <cfRule type="cellIs" dxfId="31" priority="1" stopIfTrue="1" operator="equal">
      <formula>"Complete"</formula>
    </cfRule>
    <cfRule type="cellIs" dxfId="30" priority="2" stopIfTrue="1" operator="equal">
      <formula>"Incomplete"</formula>
    </cfRule>
  </conditionalFormatting>
  <pageMargins left="0.74803149606299213" right="0.74803149606299213" top="0.98425196850393704" bottom="0.98425196850393704" header="0.51181102362204722" footer="0.51181102362204722"/>
  <pageSetup paperSize="9" scale="73" orientation="portrait" r:id="rId1"/>
  <headerFooter alignWithMargins="0">
    <oddHeader>&amp;RReviewed by: Fred Stinson</oddHeader>
    <oddFooter>&amp;LOrganisation Assessed: OYYO&amp;C5/04/2012&amp;RAssessed by: Alastair Farr</oddFooter>
  </headerFooter>
  <rowBreaks count="1" manualBreakCount="1">
    <brk id="40" max="11" man="1"/>
  </rowBreaks>
  <colBreaks count="1" manualBreakCount="1">
    <brk id="13" max="1048575" man="1"/>
  </colBreaks>
  <drawing r:id="rId2"/>
  <legacyDrawing r:id="rId3"/>
  <controls>
    <mc:AlternateContent xmlns:mc="http://schemas.openxmlformats.org/markup-compatibility/2006">
      <mc:Choice Requires="x14">
        <control shapeId="11276" r:id="rId4" name="AssessmentInfo">
          <controlPr autoLine="0" r:id="rId5">
            <anchor moveWithCells="1">
              <from>
                <xdr:col>4</xdr:col>
                <xdr:colOff>0</xdr:colOff>
                <xdr:row>36</xdr:row>
                <xdr:rowOff>0</xdr:rowOff>
              </from>
              <to>
                <xdr:col>8</xdr:col>
                <xdr:colOff>0</xdr:colOff>
                <xdr:row>38</xdr:row>
                <xdr:rowOff>85725</xdr:rowOff>
              </to>
            </anchor>
          </controlPr>
        </control>
      </mc:Choice>
      <mc:Fallback>
        <control shapeId="11276" r:id="rId4" name="AssessmentInfo"/>
      </mc:Fallback>
    </mc:AlternateContent>
    <mc:AlternateContent xmlns:mc="http://schemas.openxmlformats.org/markup-compatibility/2006">
      <mc:Choice Requires="x14">
        <control shapeId="11273" r:id="rId6" name="GoToCover_Button">
          <controlPr autoLine="0" r:id="rId7">
            <anchor moveWithCells="1">
              <from>
                <xdr:col>4</xdr:col>
                <xdr:colOff>0</xdr:colOff>
                <xdr:row>33</xdr:row>
                <xdr:rowOff>0</xdr:rowOff>
              </from>
              <to>
                <xdr:col>8</xdr:col>
                <xdr:colOff>0</xdr:colOff>
                <xdr:row>35</xdr:row>
                <xdr:rowOff>85725</xdr:rowOff>
              </to>
            </anchor>
          </controlPr>
        </control>
      </mc:Choice>
      <mc:Fallback>
        <control shapeId="11273" r:id="rId6" name="GoToCover_Button"/>
      </mc:Fallback>
    </mc:AlternateContent>
    <mc:AlternateContent xmlns:mc="http://schemas.openxmlformats.org/markup-compatibility/2006">
      <mc:Choice Requires="x14">
        <control shapeId="11270" r:id="rId8" name="CouncilOps_Button">
          <controlPr autoLine="0" r:id="rId9">
            <anchor moveWithCells="1">
              <from>
                <xdr:col>4</xdr:col>
                <xdr:colOff>0</xdr:colOff>
                <xdr:row>26</xdr:row>
                <xdr:rowOff>0</xdr:rowOff>
              </from>
              <to>
                <xdr:col>8</xdr:col>
                <xdr:colOff>0</xdr:colOff>
                <xdr:row>28</xdr:row>
                <xdr:rowOff>9525</xdr:rowOff>
              </to>
            </anchor>
          </controlPr>
        </control>
      </mc:Choice>
      <mc:Fallback>
        <control shapeId="11270" r:id="rId8" name="CouncilOps_Button"/>
      </mc:Fallback>
    </mc:AlternateContent>
    <mc:AlternateContent xmlns:mc="http://schemas.openxmlformats.org/markup-compatibility/2006">
      <mc:Choice Requires="x14">
        <control shapeId="11269" r:id="rId10" name="RiskMgt_Button">
          <controlPr autoLine="0" r:id="rId11">
            <anchor moveWithCells="1">
              <from>
                <xdr:col>4</xdr:col>
                <xdr:colOff>0</xdr:colOff>
                <xdr:row>23</xdr:row>
                <xdr:rowOff>0</xdr:rowOff>
              </from>
              <to>
                <xdr:col>8</xdr:col>
                <xdr:colOff>0</xdr:colOff>
                <xdr:row>25</xdr:row>
                <xdr:rowOff>9525</xdr:rowOff>
              </to>
            </anchor>
          </controlPr>
        </control>
      </mc:Choice>
      <mc:Fallback>
        <control shapeId="11269" r:id="rId10" name="RiskMgt_Button"/>
      </mc:Fallback>
    </mc:AlternateContent>
    <mc:AlternateContent xmlns:mc="http://schemas.openxmlformats.org/markup-compatibility/2006">
      <mc:Choice Requires="x14">
        <control shapeId="11268" r:id="rId12" name="OrgCulture_Button">
          <controlPr autoLine="0" r:id="rId13">
            <anchor moveWithCells="1">
              <from>
                <xdr:col>4</xdr:col>
                <xdr:colOff>0</xdr:colOff>
                <xdr:row>20</xdr:row>
                <xdr:rowOff>0</xdr:rowOff>
              </from>
              <to>
                <xdr:col>8</xdr:col>
                <xdr:colOff>0</xdr:colOff>
                <xdr:row>22</xdr:row>
                <xdr:rowOff>9525</xdr:rowOff>
              </to>
            </anchor>
          </controlPr>
        </control>
      </mc:Choice>
      <mc:Fallback>
        <control shapeId="11268" r:id="rId12" name="OrgCulture_Button"/>
      </mc:Fallback>
    </mc:AlternateContent>
    <mc:AlternateContent xmlns:mc="http://schemas.openxmlformats.org/markup-compatibility/2006">
      <mc:Choice Requires="x14">
        <control shapeId="11267" r:id="rId14" name="ManagingMgt_Button">
          <controlPr autoLine="0" r:id="rId15">
            <anchor moveWithCells="1">
              <from>
                <xdr:col>4</xdr:col>
                <xdr:colOff>0</xdr:colOff>
                <xdr:row>17</xdr:row>
                <xdr:rowOff>0</xdr:rowOff>
              </from>
              <to>
                <xdr:col>8</xdr:col>
                <xdr:colOff>0</xdr:colOff>
                <xdr:row>19</xdr:row>
                <xdr:rowOff>9525</xdr:rowOff>
              </to>
            </anchor>
          </controlPr>
        </control>
      </mc:Choice>
      <mc:Fallback>
        <control shapeId="11267" r:id="rId14" name="ManagingMgt_Button"/>
      </mc:Fallback>
    </mc:AlternateContent>
    <mc:AlternateContent xmlns:mc="http://schemas.openxmlformats.org/markup-compatibility/2006">
      <mc:Choice Requires="x14">
        <control shapeId="11266" r:id="rId16" name="Performance_Button">
          <controlPr autoLine="0" r:id="rId17">
            <anchor moveWithCells="1">
              <from>
                <xdr:col>4</xdr:col>
                <xdr:colOff>0</xdr:colOff>
                <xdr:row>14</xdr:row>
                <xdr:rowOff>0</xdr:rowOff>
              </from>
              <to>
                <xdr:col>8</xdr:col>
                <xdr:colOff>0</xdr:colOff>
                <xdr:row>16</xdr:row>
                <xdr:rowOff>9525</xdr:rowOff>
              </to>
            </anchor>
          </controlPr>
        </control>
      </mc:Choice>
      <mc:Fallback>
        <control shapeId="11266" r:id="rId16" name="Performance_Button"/>
      </mc:Fallback>
    </mc:AlternateContent>
    <mc:AlternateContent xmlns:mc="http://schemas.openxmlformats.org/markup-compatibility/2006">
      <mc:Choice Requires="x14">
        <control shapeId="11265" r:id="rId18" name="StrategyPlan_Button">
          <controlPr autoLine="0" r:id="rId19">
            <anchor moveWithCells="1">
              <from>
                <xdr:col>4</xdr:col>
                <xdr:colOff>0</xdr:colOff>
                <xdr:row>11</xdr:row>
                <xdr:rowOff>0</xdr:rowOff>
              </from>
              <to>
                <xdr:col>8</xdr:col>
                <xdr:colOff>0</xdr:colOff>
                <xdr:row>13</xdr:row>
                <xdr:rowOff>9525</xdr:rowOff>
              </to>
            </anchor>
          </controlPr>
        </control>
      </mc:Choice>
      <mc:Fallback>
        <control shapeId="11265" r:id="rId18" name="StrategyPlan_Button"/>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F42"/>
  <sheetViews>
    <sheetView showGridLines="0" showRowColHeaders="0" zoomScale="75" zoomScaleNormal="75" workbookViewId="0">
      <pane ySplit="1" topLeftCell="A14" activePane="bottomLeft" state="frozen"/>
      <selection pane="bottomLeft"/>
    </sheetView>
  </sheetViews>
  <sheetFormatPr defaultRowHeight="12.75"/>
  <cols>
    <col min="1" max="1" width="8.5703125" style="28" customWidth="1"/>
    <col min="2" max="2" width="5.140625" style="28" customWidth="1"/>
    <col min="3" max="3" width="22.5703125" style="28" customWidth="1"/>
    <col min="4" max="4" width="2" style="28" customWidth="1"/>
    <col min="5" max="5" width="18" style="28" customWidth="1"/>
    <col min="6" max="6" width="1.85546875" style="28" customWidth="1"/>
    <col min="7" max="7" width="65.7109375" style="28" customWidth="1"/>
    <col min="8" max="8" width="1.140625" style="28" customWidth="1"/>
    <col min="9" max="9" width="5.140625" style="28" customWidth="1"/>
    <col min="10" max="10" width="8.5703125" style="28" customWidth="1"/>
    <col min="11" max="25" width="9.140625" style="31"/>
    <col min="26" max="16384" width="9.140625" style="28"/>
  </cols>
  <sheetData>
    <row r="1" spans="1:32" ht="42.75" customHeight="1" thickBot="1">
      <c r="A1" s="31"/>
      <c r="B1" s="60"/>
      <c r="C1" s="61"/>
      <c r="D1" s="61"/>
      <c r="E1" s="61"/>
      <c r="F1" s="61"/>
      <c r="G1" s="61"/>
      <c r="H1" s="61"/>
      <c r="I1" s="62"/>
    </row>
    <row r="2" spans="1:32">
      <c r="B2" s="73"/>
      <c r="C2" s="74"/>
      <c r="D2" s="74"/>
      <c r="E2" s="74"/>
      <c r="F2" s="74"/>
      <c r="G2" s="74"/>
      <c r="H2" s="74"/>
      <c r="I2" s="75"/>
      <c r="J2" s="29"/>
      <c r="K2" s="30"/>
      <c r="L2" s="30"/>
      <c r="M2" s="30"/>
      <c r="N2" s="30"/>
      <c r="O2" s="28"/>
      <c r="Z2" s="31"/>
      <c r="AA2" s="31"/>
      <c r="AB2" s="31"/>
      <c r="AC2" s="31"/>
      <c r="AD2" s="31"/>
      <c r="AE2" s="31"/>
      <c r="AF2" s="31"/>
    </row>
    <row r="3" spans="1:32">
      <c r="B3" s="32"/>
      <c r="C3" s="33"/>
      <c r="D3" s="33"/>
      <c r="E3" s="33"/>
      <c r="F3" s="33"/>
      <c r="G3" s="151" t="s">
        <v>161</v>
      </c>
      <c r="H3" s="151"/>
      <c r="I3" s="34"/>
      <c r="J3" s="29"/>
    </row>
    <row r="4" spans="1:32">
      <c r="B4" s="32"/>
      <c r="C4" s="33"/>
      <c r="D4" s="33"/>
      <c r="E4" s="33"/>
      <c r="F4" s="33"/>
      <c r="G4" s="151"/>
      <c r="H4" s="151"/>
      <c r="I4" s="34"/>
      <c r="J4" s="29"/>
    </row>
    <row r="5" spans="1:32">
      <c r="B5" s="32"/>
      <c r="C5" s="33"/>
      <c r="D5" s="33"/>
      <c r="E5" s="33"/>
      <c r="F5" s="33"/>
      <c r="G5" s="151"/>
      <c r="H5" s="151"/>
      <c r="I5" s="34"/>
      <c r="J5" s="33"/>
    </row>
    <row r="6" spans="1:32">
      <c r="B6" s="32"/>
      <c r="C6" s="33"/>
      <c r="D6" s="33"/>
      <c r="E6" s="33"/>
      <c r="F6" s="33"/>
      <c r="G6" s="33"/>
      <c r="H6" s="33"/>
      <c r="I6" s="34"/>
      <c r="J6" s="33"/>
    </row>
    <row r="7" spans="1:32">
      <c r="B7" s="32"/>
      <c r="C7" s="33"/>
      <c r="D7" s="33"/>
      <c r="E7" s="33"/>
      <c r="F7" s="33"/>
      <c r="G7" s="33"/>
      <c r="H7" s="33"/>
      <c r="I7" s="34"/>
      <c r="J7" s="33"/>
      <c r="U7" s="31" t="s">
        <v>41</v>
      </c>
    </row>
    <row r="8" spans="1:32">
      <c r="B8" s="32"/>
      <c r="C8" s="33"/>
      <c r="D8" s="33"/>
      <c r="E8" s="33"/>
      <c r="F8" s="33"/>
      <c r="G8" s="33"/>
      <c r="H8" s="33"/>
      <c r="I8" s="34"/>
      <c r="J8" s="33"/>
      <c r="U8" s="31" t="s">
        <v>41</v>
      </c>
    </row>
    <row r="9" spans="1:32">
      <c r="B9" s="32"/>
      <c r="C9" s="33"/>
      <c r="D9" s="33"/>
      <c r="E9" s="33"/>
      <c r="F9" s="33"/>
      <c r="G9" s="33"/>
      <c r="H9" s="33"/>
      <c r="I9" s="34"/>
      <c r="J9" s="33"/>
      <c r="U9" s="31" t="s">
        <v>41</v>
      </c>
    </row>
    <row r="10" spans="1:32">
      <c r="B10" s="32"/>
      <c r="C10" s="33"/>
      <c r="D10" s="33"/>
      <c r="E10" s="33"/>
      <c r="F10" s="33"/>
      <c r="G10" s="33"/>
      <c r="H10" s="33"/>
      <c r="I10" s="34"/>
      <c r="J10" s="33"/>
      <c r="U10" s="31" t="s">
        <v>41</v>
      </c>
    </row>
    <row r="11" spans="1:32">
      <c r="B11" s="32"/>
      <c r="C11" s="33"/>
      <c r="D11" s="33"/>
      <c r="E11" s="33"/>
      <c r="F11" s="33"/>
      <c r="G11" s="33"/>
      <c r="H11" s="33"/>
      <c r="I11" s="34"/>
      <c r="J11" s="33"/>
      <c r="U11" s="31" t="s">
        <v>41</v>
      </c>
    </row>
    <row r="12" spans="1:32">
      <c r="B12" s="32"/>
      <c r="C12" s="33"/>
      <c r="D12" s="33"/>
      <c r="E12" s="33"/>
      <c r="F12" s="33"/>
      <c r="G12" s="33"/>
      <c r="H12" s="33"/>
      <c r="I12" s="34"/>
      <c r="J12" s="33"/>
      <c r="U12" s="31" t="s">
        <v>41</v>
      </c>
    </row>
    <row r="13" spans="1:32">
      <c r="B13" s="32"/>
      <c r="C13" s="33"/>
      <c r="D13" s="33"/>
      <c r="E13" s="33"/>
      <c r="F13" s="33"/>
      <c r="G13" s="33"/>
      <c r="H13" s="33"/>
      <c r="I13" s="34"/>
      <c r="J13" s="33"/>
    </row>
    <row r="14" spans="1:32">
      <c r="B14" s="32"/>
      <c r="C14" s="33"/>
      <c r="D14" s="33"/>
      <c r="E14" s="33"/>
      <c r="F14" s="33"/>
      <c r="G14" s="33"/>
      <c r="H14" s="33"/>
      <c r="I14" s="34"/>
      <c r="J14" s="33"/>
    </row>
    <row r="15" spans="1:32">
      <c r="B15" s="32"/>
      <c r="C15" s="33"/>
      <c r="D15" s="33"/>
      <c r="E15" s="33"/>
      <c r="F15" s="33"/>
      <c r="G15" s="33"/>
      <c r="H15" s="33"/>
      <c r="I15" s="34"/>
      <c r="J15" s="33"/>
    </row>
    <row r="16" spans="1:32">
      <c r="B16" s="32"/>
      <c r="C16" s="33"/>
      <c r="D16" s="33"/>
      <c r="E16" s="33"/>
      <c r="F16" s="33"/>
      <c r="G16" s="33"/>
      <c r="H16" s="33"/>
      <c r="I16" s="34"/>
      <c r="J16" s="33"/>
    </row>
    <row r="17" spans="2:25">
      <c r="B17" s="32"/>
      <c r="C17" s="33"/>
      <c r="D17" s="33"/>
      <c r="E17" s="33"/>
      <c r="F17" s="33"/>
      <c r="G17" s="33"/>
      <c r="H17" s="33"/>
      <c r="I17" s="34"/>
      <c r="J17" s="33"/>
    </row>
    <row r="18" spans="2:25">
      <c r="B18" s="32"/>
      <c r="C18" s="33"/>
      <c r="D18" s="33"/>
      <c r="E18" s="33"/>
      <c r="F18" s="33"/>
      <c r="G18" s="33"/>
      <c r="H18" s="33"/>
      <c r="I18" s="34"/>
      <c r="J18" s="33"/>
    </row>
    <row r="19" spans="2:25">
      <c r="B19" s="32"/>
      <c r="C19" s="33"/>
      <c r="D19" s="33"/>
      <c r="E19" s="33"/>
      <c r="F19" s="33"/>
      <c r="G19" s="33"/>
      <c r="H19" s="33"/>
      <c r="I19" s="34"/>
      <c r="J19" s="33"/>
    </row>
    <row r="20" spans="2:25">
      <c r="B20" s="32"/>
      <c r="C20" s="33"/>
      <c r="D20" s="33"/>
      <c r="E20" s="33"/>
      <c r="F20" s="33"/>
      <c r="G20" s="33"/>
      <c r="H20" s="33"/>
      <c r="I20" s="34"/>
      <c r="J20" s="33"/>
    </row>
    <row r="21" spans="2:25">
      <c r="B21" s="32"/>
      <c r="C21" s="33"/>
      <c r="D21" s="33"/>
      <c r="E21" s="33"/>
      <c r="F21" s="33"/>
      <c r="G21" s="33"/>
      <c r="H21" s="33"/>
      <c r="I21" s="34"/>
      <c r="J21" s="33"/>
    </row>
    <row r="22" spans="2:25">
      <c r="B22" s="32"/>
      <c r="C22" s="33"/>
      <c r="D22" s="33"/>
      <c r="E22" s="33"/>
      <c r="F22" s="33"/>
      <c r="G22" s="33"/>
      <c r="H22" s="33"/>
      <c r="I22" s="34"/>
      <c r="J22" s="33"/>
    </row>
    <row r="23" spans="2:25">
      <c r="B23" s="32"/>
      <c r="C23" s="33"/>
      <c r="D23" s="33"/>
      <c r="E23" s="33"/>
      <c r="F23" s="33"/>
      <c r="G23" s="33"/>
      <c r="H23" s="33"/>
      <c r="I23" s="34"/>
      <c r="J23" s="33"/>
    </row>
    <row r="24" spans="2:25">
      <c r="B24" s="32"/>
      <c r="C24" s="33"/>
      <c r="D24" s="33"/>
      <c r="E24" s="33"/>
      <c r="F24" s="33"/>
      <c r="G24" s="33"/>
      <c r="H24" s="33"/>
      <c r="I24" s="34"/>
      <c r="J24" s="33"/>
    </row>
    <row r="25" spans="2:25">
      <c r="B25" s="32"/>
      <c r="C25" s="33"/>
      <c r="D25" s="33"/>
      <c r="E25" s="33"/>
      <c r="F25" s="33"/>
      <c r="G25" s="33"/>
      <c r="H25" s="33"/>
      <c r="I25" s="34"/>
      <c r="J25" s="33"/>
    </row>
    <row r="26" spans="2:25">
      <c r="B26" s="32"/>
      <c r="C26" s="33"/>
      <c r="D26" s="33"/>
      <c r="E26" s="33"/>
      <c r="F26" s="33"/>
      <c r="G26" s="33"/>
      <c r="H26" s="33"/>
      <c r="I26" s="34"/>
      <c r="J26" s="33"/>
    </row>
    <row r="27" spans="2:25" ht="15">
      <c r="B27" s="32"/>
      <c r="C27" s="35" t="s">
        <v>147</v>
      </c>
      <c r="D27" s="36"/>
      <c r="E27" s="35" t="s">
        <v>42</v>
      </c>
      <c r="F27" s="35"/>
      <c r="G27" s="35" t="s">
        <v>12</v>
      </c>
      <c r="H27" s="33"/>
      <c r="I27" s="34"/>
      <c r="J27" s="33"/>
    </row>
    <row r="28" spans="2:25" ht="54.95" customHeight="1">
      <c r="B28" s="32"/>
      <c r="C28" s="55" t="s">
        <v>50</v>
      </c>
      <c r="D28" s="37"/>
      <c r="E28" s="38">
        <f>'1. Strategy and Planning'!Q6</f>
        <v>0</v>
      </c>
      <c r="F28" s="39">
        <f>E28*4</f>
        <v>0</v>
      </c>
      <c r="G28" s="77" t="str">
        <f>IF('1. Strategy and Planning'!A24="Enter summary comments here","",'1. Strategy and Planning'!A24)</f>
        <v/>
      </c>
      <c r="H28" s="72"/>
      <c r="I28" s="76"/>
      <c r="J28" s="31"/>
      <c r="X28" s="28"/>
      <c r="Y28" s="28"/>
    </row>
    <row r="29" spans="2:25" ht="54.95" customHeight="1">
      <c r="B29" s="32"/>
      <c r="C29" s="55" t="s">
        <v>43</v>
      </c>
      <c r="D29" s="37"/>
      <c r="E29" s="38">
        <f>'2. Performance'!Q6</f>
        <v>0</v>
      </c>
      <c r="F29" s="39">
        <f>E29*4</f>
        <v>0</v>
      </c>
      <c r="G29" s="77" t="str">
        <f>IF('2. Performance'!A25="Enter summary comments here","",'2. Performance'!A25)</f>
        <v/>
      </c>
      <c r="H29" s="72"/>
      <c r="I29" s="76"/>
      <c r="J29" s="31"/>
      <c r="X29" s="28"/>
      <c r="Y29" s="28"/>
    </row>
    <row r="30" spans="2:25" ht="54.95" customHeight="1">
      <c r="B30" s="32"/>
      <c r="C30" s="55" t="s">
        <v>160</v>
      </c>
      <c r="D30" s="37"/>
      <c r="E30" s="38">
        <f>'3. Managing Management'!Q6</f>
        <v>0</v>
      </c>
      <c r="F30" s="79">
        <f>E30*1</f>
        <v>0</v>
      </c>
      <c r="G30" s="77" t="str">
        <f>IF('3. Managing Management'!A17="Enter summary comments here","",'3. Managing Management'!A17)</f>
        <v/>
      </c>
      <c r="H30" s="72"/>
      <c r="I30" s="76"/>
      <c r="J30" s="31"/>
      <c r="X30" s="28"/>
      <c r="Y30" s="28"/>
    </row>
    <row r="31" spans="2:25" ht="54.95" customHeight="1">
      <c r="B31" s="32"/>
      <c r="C31" s="55" t="s">
        <v>44</v>
      </c>
      <c r="D31" s="37"/>
      <c r="E31" s="38">
        <f>'4. Organisational Culture'!Q6</f>
        <v>0</v>
      </c>
      <c r="F31" s="83">
        <f>E31*0.5</f>
        <v>0</v>
      </c>
      <c r="G31" s="77" t="str">
        <f>IF('4. Organisational Culture'!A11="Enter summary comments here","",'4. Organisational Culture'!A11)</f>
        <v/>
      </c>
      <c r="H31" s="72"/>
      <c r="I31" s="76"/>
      <c r="J31" s="31"/>
      <c r="X31" s="28"/>
      <c r="Y31" s="28"/>
    </row>
    <row r="32" spans="2:25" ht="54.95" customHeight="1">
      <c r="B32" s="32"/>
      <c r="C32" s="55" t="s">
        <v>36</v>
      </c>
      <c r="D32" s="37"/>
      <c r="E32" s="38">
        <f>'5. Risk Management'!Q6</f>
        <v>0</v>
      </c>
      <c r="F32" s="83">
        <f>E32*1.5</f>
        <v>0</v>
      </c>
      <c r="G32" s="77" t="str">
        <f>IF('5. Risk Management'!A17="Enter summary comments here","",'5. Risk Management'!A17)</f>
        <v/>
      </c>
      <c r="H32" s="72"/>
      <c r="I32" s="76"/>
      <c r="J32" s="31"/>
      <c r="X32" s="28"/>
      <c r="Y32" s="28"/>
    </row>
    <row r="33" spans="2:25" ht="54.95" customHeight="1">
      <c r="B33" s="32"/>
      <c r="C33" s="55" t="s">
        <v>148</v>
      </c>
      <c r="D33" s="37"/>
      <c r="E33" s="38">
        <f>'6. Council Operations'!Q6</f>
        <v>0</v>
      </c>
      <c r="F33" s="79">
        <f>E33*1</f>
        <v>0</v>
      </c>
      <c r="G33" s="77" t="str">
        <f>IF('6. Council Operations'!A34="Enter summary comments here","",'6. Council Operations'!A34)</f>
        <v/>
      </c>
      <c r="H33" s="72"/>
      <c r="I33" s="76"/>
      <c r="J33" s="31"/>
      <c r="X33" s="28"/>
      <c r="Y33" s="28"/>
    </row>
    <row r="34" spans="2:25" ht="9.75" customHeight="1">
      <c r="B34" s="32"/>
      <c r="C34" s="40"/>
      <c r="D34" s="37"/>
      <c r="E34" s="42"/>
      <c r="F34" s="39"/>
      <c r="G34" s="40"/>
      <c r="H34" s="40"/>
      <c r="I34" s="41"/>
      <c r="J34" s="33"/>
    </row>
    <row r="35" spans="2:25" ht="19.5" customHeight="1">
      <c r="B35" s="32"/>
      <c r="C35" s="43" t="s">
        <v>45</v>
      </c>
      <c r="D35" s="29"/>
      <c r="E35" s="80">
        <f>(SUM(F28:F33))/12</f>
        <v>0</v>
      </c>
      <c r="F35" s="81"/>
      <c r="G35" s="82"/>
      <c r="H35" s="45"/>
      <c r="I35" s="46"/>
      <c r="J35" s="33"/>
    </row>
    <row r="36" spans="2:25" ht="19.5" customHeight="1">
      <c r="B36" s="32"/>
      <c r="C36" s="43"/>
      <c r="D36" s="47"/>
      <c r="E36" s="43"/>
      <c r="F36" s="44"/>
      <c r="G36" s="45"/>
      <c r="H36" s="45"/>
      <c r="I36" s="46"/>
      <c r="J36" s="33"/>
    </row>
    <row r="37" spans="2:25" ht="35.1" customHeight="1">
      <c r="B37" s="32"/>
      <c r="C37" s="47" t="s">
        <v>46</v>
      </c>
      <c r="D37" s="25"/>
      <c r="E37" s="78" t="s">
        <v>24</v>
      </c>
      <c r="F37" s="44"/>
      <c r="G37" s="48"/>
      <c r="H37" s="45"/>
      <c r="I37" s="46"/>
      <c r="J37" s="33"/>
    </row>
    <row r="38" spans="2:25" ht="35.1" customHeight="1">
      <c r="B38" s="32"/>
      <c r="C38" s="49"/>
      <c r="D38" s="26"/>
      <c r="E38" s="152" t="s">
        <v>23</v>
      </c>
      <c r="F38" s="152"/>
      <c r="G38" s="152"/>
      <c r="H38" s="45"/>
      <c r="I38" s="46"/>
      <c r="J38" s="33"/>
    </row>
    <row r="39" spans="2:25" ht="35.1" customHeight="1">
      <c r="B39" s="32"/>
      <c r="C39" s="49"/>
      <c r="D39" s="27"/>
      <c r="E39" s="152" t="s">
        <v>25</v>
      </c>
      <c r="F39" s="152"/>
      <c r="G39" s="152"/>
      <c r="H39" s="45"/>
      <c r="I39" s="46"/>
      <c r="J39" s="33"/>
    </row>
    <row r="40" spans="2:25" ht="15.75" customHeight="1" thickBot="1">
      <c r="B40" s="50"/>
      <c r="C40" s="51"/>
      <c r="D40" s="51"/>
      <c r="E40" s="52"/>
      <c r="F40" s="52"/>
      <c r="G40" s="51"/>
      <c r="H40" s="51"/>
      <c r="I40" s="53"/>
      <c r="J40" s="33"/>
    </row>
    <row r="41" spans="2:25">
      <c r="B41" s="33"/>
      <c r="J41" s="33"/>
    </row>
    <row r="42" spans="2:25">
      <c r="E42" s="54"/>
    </row>
  </sheetData>
  <sheetProtection sheet="1" objects="1"/>
  <mergeCells count="3">
    <mergeCell ref="G3:H5"/>
    <mergeCell ref="E38:G38"/>
    <mergeCell ref="E39:G39"/>
  </mergeCells>
  <phoneticPr fontId="6" type="noConversion"/>
  <conditionalFormatting sqref="E28:E33">
    <cfRule type="cellIs" dxfId="29" priority="1" stopIfTrue="1" operator="notBetween">
      <formula>3</formula>
      <formula>10</formula>
    </cfRule>
    <cfRule type="cellIs" dxfId="28" priority="2" stopIfTrue="1" operator="between">
      <formula>3</formula>
      <formula>6.99999</formula>
    </cfRule>
    <cfRule type="cellIs" dxfId="27" priority="3" stopIfTrue="1" operator="greaterThanOrEqual">
      <formula>7</formula>
    </cfRule>
  </conditionalFormatting>
  <conditionalFormatting sqref="E35">
    <cfRule type="cellIs" dxfId="26" priority="4" stopIfTrue="1" operator="notBetween">
      <formula>3</formula>
      <formula>10</formula>
    </cfRule>
    <cfRule type="cellIs" dxfId="25" priority="5" stopIfTrue="1" operator="between">
      <formula>3</formula>
      <formula>6.99999</formula>
    </cfRule>
    <cfRule type="cellIs" dxfId="24" priority="6" stopIfTrue="1" operator="greaterThanOrEqual">
      <formula>7</formula>
    </cfRule>
  </conditionalFormatting>
  <pageMargins left="0.75" right="0.75" top="1" bottom="1" header="0.5" footer="0.5"/>
  <pageSetup paperSize="9" scale="63" orientation="portrait" r:id="rId1"/>
  <headerFooter alignWithMargins="0">
    <oddHeader>&amp;RReviewed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9219" r:id="rId4" name="ReturntoMain_Button">
          <controlPr autoLine="0" r:id="rId5">
            <anchor moveWithCells="1">
              <from>
                <xdr:col>2</xdr:col>
                <xdr:colOff>0</xdr:colOff>
                <xdr:row>0</xdr:row>
                <xdr:rowOff>104775</xdr:rowOff>
              </from>
              <to>
                <xdr:col>4</xdr:col>
                <xdr:colOff>771525</xdr:colOff>
                <xdr:row>0</xdr:row>
                <xdr:rowOff>419100</xdr:rowOff>
              </to>
            </anchor>
          </controlPr>
        </control>
      </mc:Choice>
      <mc:Fallback>
        <control shapeId="9219" r:id="rId4" name="ReturntoMain_Button"/>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30"/>
  <sheetViews>
    <sheetView showGridLines="0" showRowColHeaders="0" zoomScale="85" zoomScaleNormal="85" workbookViewId="0">
      <selection activeCell="C27" sqref="C27"/>
    </sheetView>
  </sheetViews>
  <sheetFormatPr defaultRowHeight="39.950000000000003" customHeight="1"/>
  <cols>
    <col min="1" max="1" width="5.7109375" style="2" customWidth="1"/>
    <col min="2" max="2" width="98.140625" style="2" bestFit="1" customWidth="1"/>
    <col min="3" max="3" width="10.5703125" style="2" bestFit="1" customWidth="1"/>
    <col min="4" max="4" width="83.5703125" style="2" customWidth="1"/>
    <col min="5" max="5" width="10.42578125" style="2" hidden="1" customWidth="1"/>
    <col min="6" max="6" width="13.140625" style="2" hidden="1" customWidth="1"/>
    <col min="7" max="7" width="10.5703125" style="2" hidden="1" customWidth="1"/>
    <col min="8" max="12" width="0" style="2" hidden="1" customWidth="1"/>
    <col min="13" max="15" width="9.140625" style="2" hidden="1" customWidth="1"/>
    <col min="16" max="16" width="15.85546875" style="2" hidden="1" customWidth="1"/>
    <col min="17" max="20" width="14.28515625" style="2" hidden="1" customWidth="1"/>
    <col min="21" max="16384" width="9.140625" style="2"/>
  </cols>
  <sheetData>
    <row r="1" spans="1:20" ht="36.75" customHeight="1">
      <c r="A1" s="68"/>
      <c r="B1" s="68"/>
      <c r="C1" s="68"/>
      <c r="D1" s="68"/>
      <c r="E1" s="68"/>
      <c r="F1" s="68"/>
      <c r="G1" s="68"/>
    </row>
    <row r="2" spans="1:20" ht="60" customHeight="1">
      <c r="A2" s="68">
        <v>1</v>
      </c>
      <c r="B2" s="69" t="s">
        <v>83</v>
      </c>
      <c r="C2" s="68" t="s">
        <v>2</v>
      </c>
      <c r="D2" s="70" t="s">
        <v>3</v>
      </c>
      <c r="E2" s="68" t="s">
        <v>4</v>
      </c>
      <c r="F2" s="68" t="s">
        <v>2</v>
      </c>
      <c r="G2" s="68" t="s">
        <v>5</v>
      </c>
      <c r="J2" s="1"/>
      <c r="M2" s="1"/>
      <c r="N2" s="1"/>
      <c r="O2" s="1"/>
      <c r="P2" s="10"/>
      <c r="Q2" s="11" t="s">
        <v>6</v>
      </c>
      <c r="R2" s="11" t="s">
        <v>14</v>
      </c>
      <c r="S2" s="11" t="s">
        <v>15</v>
      </c>
      <c r="T2" s="11" t="s">
        <v>16</v>
      </c>
    </row>
    <row r="3" spans="1:20" ht="39.950000000000003" customHeight="1">
      <c r="A3" s="68">
        <v>1.1000000000000001</v>
      </c>
      <c r="B3" s="69" t="s">
        <v>14</v>
      </c>
      <c r="C3" s="69"/>
      <c r="D3" s="70"/>
      <c r="E3" s="69"/>
      <c r="F3" s="69"/>
      <c r="G3" s="69"/>
      <c r="J3" s="1"/>
      <c r="M3" s="1" t="s">
        <v>47</v>
      </c>
      <c r="N3" s="1"/>
      <c r="O3" s="1"/>
      <c r="P3" s="10" t="s">
        <v>8</v>
      </c>
      <c r="Q3" s="7">
        <f>SUM(E3:E22)</f>
        <v>39</v>
      </c>
      <c r="R3" s="7">
        <f>SUM(E3:E5)</f>
        <v>2</v>
      </c>
      <c r="S3" s="7">
        <f>SUM(E6:E18)</f>
        <v>27</v>
      </c>
      <c r="T3" s="7">
        <f>SUM(E18:E22)</f>
        <v>10</v>
      </c>
    </row>
    <row r="4" spans="1:20" ht="39.950000000000003" customHeight="1">
      <c r="A4" s="57">
        <v>1</v>
      </c>
      <c r="B4" s="5" t="s">
        <v>101</v>
      </c>
      <c r="C4" s="84"/>
      <c r="D4" s="89" t="s">
        <v>102</v>
      </c>
      <c r="E4" s="71">
        <v>1</v>
      </c>
      <c r="F4" s="58" t="str">
        <f>IF(C4="Yes",1,IF(C4="No",0,"Not Answered"))</f>
        <v>Not Answered</v>
      </c>
      <c r="G4" s="59" t="str">
        <f>IF(F4="Not Answered","N/A",F4*E4)</f>
        <v>N/A</v>
      </c>
      <c r="J4" s="1"/>
      <c r="M4" s="1" t="s">
        <v>48</v>
      </c>
      <c r="N4" s="1"/>
      <c r="O4" s="1"/>
      <c r="P4" s="10" t="s">
        <v>5</v>
      </c>
      <c r="Q4" s="7">
        <f>SUM(G3:G22)</f>
        <v>0</v>
      </c>
      <c r="R4" s="7">
        <f>SUM(G3:G5)</f>
        <v>0</v>
      </c>
      <c r="S4" s="7">
        <f>SUM(G7:G17)</f>
        <v>0</v>
      </c>
      <c r="T4" s="7">
        <f>SUM(G18:G22)</f>
        <v>0</v>
      </c>
    </row>
    <row r="5" spans="1:20" ht="39.950000000000003" customHeight="1">
      <c r="A5" s="3">
        <v>2</v>
      </c>
      <c r="B5" s="98" t="s">
        <v>84</v>
      </c>
      <c r="C5" s="85"/>
      <c r="D5" s="87" t="s">
        <v>102</v>
      </c>
      <c r="E5" s="7">
        <v>1</v>
      </c>
      <c r="F5" s="13" t="str">
        <f>IF(C5="Yes",1,IF(C5="No",0,"Not Answered"))</f>
        <v>Not Answered</v>
      </c>
      <c r="G5" s="7" t="str">
        <f>IF(F5="Not Answered","N/A",F5*E5)</f>
        <v>N/A</v>
      </c>
      <c r="J5" s="1"/>
      <c r="M5" s="1" t="s">
        <v>49</v>
      </c>
      <c r="N5" s="1"/>
      <c r="O5" s="1"/>
      <c r="P5" s="10" t="s">
        <v>11</v>
      </c>
      <c r="Q5" s="12">
        <f>(Q4/Q3)*100</f>
        <v>0</v>
      </c>
      <c r="R5" s="12">
        <f>IF(R3=0,0,(R4/R3)*100)</f>
        <v>0</v>
      </c>
      <c r="S5" s="12">
        <f>IF(S3=0,0,(S4/S3)*100)</f>
        <v>0</v>
      </c>
      <c r="T5" s="12">
        <f>IF(T3=0,0,(T4/T3)*100)</f>
        <v>0</v>
      </c>
    </row>
    <row r="6" spans="1:20" ht="39.950000000000003" customHeight="1">
      <c r="A6" s="68">
        <v>1.2</v>
      </c>
      <c r="B6" s="69" t="s">
        <v>15</v>
      </c>
      <c r="C6" s="69"/>
      <c r="D6" s="70"/>
      <c r="E6" s="69"/>
      <c r="F6" s="69"/>
      <c r="G6" s="69"/>
      <c r="P6" s="10" t="s">
        <v>62</v>
      </c>
      <c r="Q6" s="56">
        <f>Q5/10</f>
        <v>0</v>
      </c>
      <c r="R6" s="56">
        <f>R5/10</f>
        <v>0</v>
      </c>
      <c r="S6" s="56">
        <f>S5/10</f>
        <v>0</v>
      </c>
      <c r="T6" s="56">
        <f>T5/10</f>
        <v>0</v>
      </c>
    </row>
    <row r="7" spans="1:20" ht="39.950000000000003" customHeight="1">
      <c r="A7" s="6">
        <v>1</v>
      </c>
      <c r="B7" s="5" t="s">
        <v>126</v>
      </c>
      <c r="C7" s="84"/>
      <c r="D7" s="88" t="s">
        <v>102</v>
      </c>
      <c r="E7" s="71">
        <v>2</v>
      </c>
      <c r="F7" s="14" t="str">
        <f>IF(C7="Yes",1,IF(C7="No",0,"Not Answered"))</f>
        <v>Not Answered</v>
      </c>
      <c r="G7" s="8" t="str">
        <f>IF(F7="Not Answered","N/A",F7*E7)</f>
        <v>N/A</v>
      </c>
      <c r="P7" s="63"/>
      <c r="Q7" s="64"/>
      <c r="R7" s="64"/>
      <c r="S7" s="64"/>
      <c r="T7" s="64"/>
    </row>
    <row r="8" spans="1:20" ht="39.950000000000003" customHeight="1">
      <c r="A8" s="3">
        <v>2</v>
      </c>
      <c r="B8" s="4" t="s">
        <v>103</v>
      </c>
      <c r="C8" s="85"/>
      <c r="D8" s="87" t="s">
        <v>102</v>
      </c>
      <c r="E8" s="7">
        <v>4</v>
      </c>
      <c r="F8" s="13" t="str">
        <f t="shared" ref="F8:F14" si="0">IF(C8="Yes",1,IF(C8="No",0,"Not Answered"))</f>
        <v>Not Answered</v>
      </c>
      <c r="G8" s="7" t="str">
        <f t="shared" ref="G8:G13" si="1">IF(F8="Not Answered","N/A",F8*E8)</f>
        <v>N/A</v>
      </c>
      <c r="P8" s="63"/>
      <c r="Q8" s="66"/>
      <c r="R8" s="66"/>
      <c r="S8" s="66"/>
      <c r="T8" s="66"/>
    </row>
    <row r="9" spans="1:20" ht="39.950000000000003" customHeight="1">
      <c r="A9" s="6">
        <v>3</v>
      </c>
      <c r="B9" s="5" t="s">
        <v>104</v>
      </c>
      <c r="C9" s="84"/>
      <c r="D9" s="88" t="s">
        <v>102</v>
      </c>
      <c r="E9" s="71">
        <v>4</v>
      </c>
      <c r="F9" s="14" t="str">
        <f t="shared" si="0"/>
        <v>Not Answered</v>
      </c>
      <c r="G9" s="8" t="str">
        <f>IF(F9="Not Answered","N/A",F9*E9)</f>
        <v>N/A</v>
      </c>
    </row>
    <row r="10" spans="1:20" ht="39.950000000000003" customHeight="1">
      <c r="A10" s="3">
        <v>4</v>
      </c>
      <c r="B10" s="4" t="s">
        <v>85</v>
      </c>
      <c r="C10" s="85"/>
      <c r="D10" s="87" t="s">
        <v>102</v>
      </c>
      <c r="E10" s="7">
        <v>3</v>
      </c>
      <c r="F10" s="13" t="str">
        <f t="shared" si="0"/>
        <v>Not Answered</v>
      </c>
      <c r="G10" s="7" t="str">
        <f>IF(F10="Not Answered","N/A",F10*E10)</f>
        <v>N/A</v>
      </c>
      <c r="J10" s="1"/>
    </row>
    <row r="11" spans="1:20" ht="39.950000000000003" customHeight="1">
      <c r="A11" s="6">
        <v>5</v>
      </c>
      <c r="B11" s="5" t="s">
        <v>86</v>
      </c>
      <c r="C11" s="84"/>
      <c r="D11" s="88" t="s">
        <v>102</v>
      </c>
      <c r="E11" s="71">
        <v>3</v>
      </c>
      <c r="F11" s="14" t="str">
        <f t="shared" si="0"/>
        <v>Not Answered</v>
      </c>
      <c r="G11" s="8" t="str">
        <f t="shared" si="1"/>
        <v>N/A</v>
      </c>
      <c r="J11" s="1"/>
    </row>
    <row r="12" spans="1:20" ht="39.950000000000003" customHeight="1">
      <c r="A12" s="3">
        <v>6</v>
      </c>
      <c r="B12" s="4" t="s">
        <v>87</v>
      </c>
      <c r="C12" s="85"/>
      <c r="D12" s="87" t="s">
        <v>102</v>
      </c>
      <c r="E12" s="7">
        <v>1</v>
      </c>
      <c r="F12" s="13" t="str">
        <f t="shared" si="0"/>
        <v>Not Answered</v>
      </c>
      <c r="G12" s="7" t="str">
        <f t="shared" si="1"/>
        <v>N/A</v>
      </c>
      <c r="J12" s="1"/>
    </row>
    <row r="13" spans="1:20" ht="39.950000000000003" customHeight="1">
      <c r="A13" s="6">
        <v>7</v>
      </c>
      <c r="B13" s="97" t="s">
        <v>132</v>
      </c>
      <c r="C13" s="84"/>
      <c r="D13" s="88" t="s">
        <v>102</v>
      </c>
      <c r="E13" s="71">
        <v>2</v>
      </c>
      <c r="F13" s="14" t="str">
        <f t="shared" si="0"/>
        <v>Not Answered</v>
      </c>
      <c r="G13" s="8" t="str">
        <f t="shared" si="1"/>
        <v>N/A</v>
      </c>
      <c r="J13" s="1"/>
    </row>
    <row r="14" spans="1:20" ht="39.950000000000003" customHeight="1">
      <c r="A14" s="3">
        <v>8</v>
      </c>
      <c r="B14" s="4" t="s">
        <v>154</v>
      </c>
      <c r="C14" s="85"/>
      <c r="D14" s="87" t="s">
        <v>102</v>
      </c>
      <c r="E14" s="7">
        <v>3</v>
      </c>
      <c r="F14" s="13" t="str">
        <f t="shared" si="0"/>
        <v>Not Answered</v>
      </c>
      <c r="G14" s="7" t="str">
        <f>IF(F14="Not Answered","N/A",F14*E14)</f>
        <v>N/A</v>
      </c>
      <c r="J14" s="1"/>
    </row>
    <row r="15" spans="1:20" ht="39.950000000000003" customHeight="1">
      <c r="A15" s="6">
        <v>9</v>
      </c>
      <c r="B15" s="5" t="s">
        <v>88</v>
      </c>
      <c r="C15" s="84"/>
      <c r="D15" s="88" t="s">
        <v>102</v>
      </c>
      <c r="E15" s="71">
        <v>3</v>
      </c>
      <c r="F15" s="14" t="str">
        <f>IF(C15="Yes",1,IF(C15="No",0,"Not Answered"))</f>
        <v>Not Answered</v>
      </c>
      <c r="G15" s="8" t="str">
        <f>IF(F15="Not Answered","N/A",F15*E15)</f>
        <v>N/A</v>
      </c>
      <c r="J15" s="1"/>
    </row>
    <row r="16" spans="1:20" ht="39.950000000000003" customHeight="1">
      <c r="A16" s="3">
        <v>10</v>
      </c>
      <c r="B16" s="4" t="s">
        <v>135</v>
      </c>
      <c r="C16" s="85"/>
      <c r="D16" s="87" t="s">
        <v>102</v>
      </c>
      <c r="E16" s="7">
        <v>1</v>
      </c>
      <c r="F16" s="13" t="str">
        <f>IF(C16="Yes",1,IF(C16="No",0,"Not Answered"))</f>
        <v>Not Answered</v>
      </c>
      <c r="G16" s="7" t="str">
        <f>IF(F16="Not Answered","N/A",F16*E16)</f>
        <v>N/A</v>
      </c>
      <c r="J16" s="1"/>
    </row>
    <row r="17" spans="1:10" ht="39.950000000000003" customHeight="1">
      <c r="A17" s="6">
        <v>11</v>
      </c>
      <c r="B17" s="97" t="s">
        <v>145</v>
      </c>
      <c r="C17" s="84"/>
      <c r="D17" s="88" t="s">
        <v>102</v>
      </c>
      <c r="E17" s="71">
        <v>1</v>
      </c>
      <c r="F17" s="14" t="str">
        <f>IF(C16="Yes",1,IF(C16="No",0,"Not Answered"))</f>
        <v>Not Answered</v>
      </c>
      <c r="G17" s="8" t="str">
        <f>IF(F17="Not Answered","N/A",F17*E17)</f>
        <v>N/A</v>
      </c>
      <c r="J17" s="1"/>
    </row>
    <row r="18" spans="1:10" ht="39.950000000000003" customHeight="1">
      <c r="A18" s="68">
        <v>1.3</v>
      </c>
      <c r="B18" s="69" t="s">
        <v>16</v>
      </c>
      <c r="C18" s="69"/>
      <c r="D18" s="70"/>
      <c r="E18" s="69"/>
      <c r="F18" s="69"/>
      <c r="G18" s="69"/>
      <c r="J18" s="1"/>
    </row>
    <row r="19" spans="1:10" ht="39.950000000000003" customHeight="1">
      <c r="A19" s="8">
        <v>1</v>
      </c>
      <c r="B19" s="9" t="s">
        <v>89</v>
      </c>
      <c r="C19" s="84"/>
      <c r="D19" s="86" t="s">
        <v>102</v>
      </c>
      <c r="E19" s="71">
        <v>1</v>
      </c>
      <c r="F19" s="14" t="str">
        <f>IF(C19="Yes",1,IF(C19="No",0,"Not Answered"))</f>
        <v>Not Answered</v>
      </c>
      <c r="G19" s="8" t="str">
        <f>IF(F19="Not Answered","N/A",F19*E19)</f>
        <v>N/A</v>
      </c>
      <c r="J19" s="1"/>
    </row>
    <row r="20" spans="1:10" ht="39.950000000000003" customHeight="1">
      <c r="A20" s="7">
        <v>2</v>
      </c>
      <c r="B20" s="4" t="s">
        <v>155</v>
      </c>
      <c r="C20" s="85"/>
      <c r="D20" s="87" t="s">
        <v>102</v>
      </c>
      <c r="E20" s="7">
        <v>2</v>
      </c>
      <c r="F20" s="13" t="str">
        <f>IF(C20="Yes",1,IF(C20="No",0,"Not Answered"))</f>
        <v>Not Answered</v>
      </c>
      <c r="G20" s="7" t="str">
        <f>IF(F20="Not Answered","N/A",F20*E20)</f>
        <v>N/A</v>
      </c>
      <c r="J20" s="1"/>
    </row>
    <row r="21" spans="1:10" ht="25.5">
      <c r="A21" s="8">
        <v>3</v>
      </c>
      <c r="B21" s="9" t="s">
        <v>128</v>
      </c>
      <c r="C21" s="84"/>
      <c r="D21" s="86" t="s">
        <v>102</v>
      </c>
      <c r="E21" s="71">
        <v>3</v>
      </c>
      <c r="F21" s="14" t="str">
        <f>IF(C21="Yes",1,IF(C21="No",0,"Not Answered"))</f>
        <v>Not Answered</v>
      </c>
      <c r="G21" s="8" t="str">
        <f>IF(F21="Not Answered","N/A",F21*E21)</f>
        <v>N/A</v>
      </c>
      <c r="J21" s="1"/>
    </row>
    <row r="22" spans="1:10" ht="17.25" customHeight="1">
      <c r="A22" s="7">
        <v>4</v>
      </c>
      <c r="B22" s="4" t="s">
        <v>127</v>
      </c>
      <c r="C22" s="85"/>
      <c r="D22" s="87" t="s">
        <v>102</v>
      </c>
      <c r="E22" s="7">
        <v>4</v>
      </c>
      <c r="F22" s="13" t="str">
        <f>IF(C22="Yes",1,IF(C22="No",0,"Not Answered"))</f>
        <v>Not Answered</v>
      </c>
      <c r="G22" s="7" t="str">
        <f>IF(F22="Not Answered","N/A",F22*E22)</f>
        <v>N/A</v>
      </c>
      <c r="J22" s="1"/>
    </row>
    <row r="23" spans="1:10" ht="39.950000000000003" customHeight="1">
      <c r="A23" s="153" t="s">
        <v>12</v>
      </c>
      <c r="B23" s="153"/>
      <c r="C23" s="153"/>
      <c r="D23" s="153"/>
      <c r="E23" s="69"/>
      <c r="F23" s="69"/>
      <c r="G23" s="69"/>
      <c r="J23" s="1"/>
    </row>
    <row r="24" spans="1:10" ht="39.950000000000003" customHeight="1">
      <c r="A24" s="154" t="s">
        <v>51</v>
      </c>
      <c r="B24" s="155"/>
      <c r="C24" s="155"/>
      <c r="D24" s="156"/>
      <c r="E24" s="15"/>
      <c r="F24" s="1"/>
      <c r="G24" s="1"/>
      <c r="H24" s="1"/>
      <c r="J24" s="1"/>
    </row>
    <row r="25" spans="1:10" ht="50.1" customHeight="1">
      <c r="A25" s="1"/>
      <c r="C25" s="1"/>
      <c r="E25" s="16"/>
      <c r="F25" s="1"/>
      <c r="G25" s="1"/>
      <c r="H25" s="1"/>
      <c r="I25" s="16"/>
      <c r="J25" s="1"/>
    </row>
    <row r="26" spans="1:10" ht="39.950000000000003" customHeight="1" thickBot="1">
      <c r="A26" s="1"/>
      <c r="C26" s="18" t="s">
        <v>13</v>
      </c>
      <c r="E26" s="17"/>
      <c r="F26" s="17"/>
      <c r="G26" s="17"/>
      <c r="H26" s="17"/>
      <c r="I26" s="17"/>
      <c r="J26" s="1"/>
    </row>
    <row r="27" spans="1:10" ht="39.950000000000003" customHeight="1">
      <c r="A27" s="1"/>
      <c r="C27" s="19">
        <f>R6</f>
        <v>0</v>
      </c>
      <c r="D27" s="20" t="s">
        <v>14</v>
      </c>
      <c r="E27" s="17"/>
      <c r="F27" s="17"/>
      <c r="G27" s="17"/>
      <c r="H27" s="17"/>
      <c r="I27" s="17"/>
      <c r="J27" s="1"/>
    </row>
    <row r="28" spans="1:10" ht="39.950000000000003" customHeight="1">
      <c r="A28" s="1"/>
      <c r="C28" s="21">
        <f>S6</f>
        <v>0</v>
      </c>
      <c r="D28" s="22" t="s">
        <v>15</v>
      </c>
      <c r="E28" s="17"/>
      <c r="F28" s="17"/>
      <c r="G28" s="17"/>
      <c r="H28" s="17"/>
      <c r="I28" s="17"/>
      <c r="J28" s="1"/>
    </row>
    <row r="29" spans="1:10" ht="39.950000000000003" customHeight="1" thickBot="1">
      <c r="A29" s="1"/>
      <c r="C29" s="23">
        <f>T6</f>
        <v>0</v>
      </c>
      <c r="D29" s="24" t="s">
        <v>16</v>
      </c>
      <c r="E29" s="17"/>
      <c r="F29" s="17"/>
      <c r="G29" s="17"/>
      <c r="H29" s="17"/>
      <c r="I29" s="17"/>
      <c r="J29" s="1"/>
    </row>
    <row r="30" spans="1:10" ht="39.950000000000003" customHeight="1">
      <c r="J30" s="1"/>
    </row>
  </sheetData>
  <mergeCells count="2">
    <mergeCell ref="A23:D23"/>
    <mergeCell ref="A24:D24"/>
  </mergeCells>
  <phoneticPr fontId="6" type="noConversion"/>
  <conditionalFormatting sqref="F19:F22 F3:F5 F7:F17">
    <cfRule type="cellIs" dxfId="23" priority="1" stopIfTrue="1" operator="between">
      <formula>0</formula>
      <formula>1</formula>
    </cfRule>
  </conditionalFormatting>
  <conditionalFormatting sqref="C27:C29">
    <cfRule type="cellIs" dxfId="22" priority="2" stopIfTrue="1" operator="notBetween">
      <formula>3</formula>
      <formula>10</formula>
    </cfRule>
    <cfRule type="cellIs" dxfId="21" priority="3" stopIfTrue="1" operator="between">
      <formula>3</formula>
      <formula>6.99999</formula>
    </cfRule>
    <cfRule type="cellIs" dxfId="20" priority="4" stopIfTrue="1" operator="greaterThan">
      <formula>7</formula>
    </cfRule>
  </conditionalFormatting>
  <dataValidations count="1">
    <dataValidation type="list" allowBlank="1" showInputMessage="1" showErrorMessage="1" errorTitle="Input Error" error="Not a valid entry please use Yes or No" sqref="C19:C22 C7:C17 C4:C5">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1031"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1031" r:id="rId4" name="ReturnToMain_Button"/>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T30"/>
  <sheetViews>
    <sheetView showGridLines="0" showRowColHeaders="0" zoomScale="85" zoomScaleNormal="85" workbookViewId="0">
      <selection activeCell="D15" sqref="D15"/>
    </sheetView>
  </sheetViews>
  <sheetFormatPr defaultRowHeight="39.950000000000003" customHeight="1"/>
  <cols>
    <col min="1" max="1" width="5.7109375" style="2" customWidth="1"/>
    <col min="2" max="2" width="80.7109375" style="2" customWidth="1"/>
    <col min="3" max="3" width="12.7109375" style="2" customWidth="1"/>
    <col min="4" max="4" width="100.7109375" style="2" customWidth="1"/>
    <col min="5" max="7" width="12.7109375" style="2" hidden="1" customWidth="1"/>
    <col min="8" max="15" width="9.140625" style="2" hidden="1" customWidth="1"/>
    <col min="16" max="20" width="20.7109375" style="2" hidden="1" customWidth="1"/>
    <col min="21" max="16384" width="9.140625" style="2"/>
  </cols>
  <sheetData>
    <row r="1" spans="1:20" ht="39.950000000000003" customHeight="1">
      <c r="A1" s="91"/>
      <c r="B1" s="68"/>
      <c r="C1" s="68"/>
      <c r="D1" s="68"/>
      <c r="E1" s="68"/>
      <c r="F1" s="68"/>
      <c r="G1" s="68"/>
    </row>
    <row r="2" spans="1:20" ht="60" customHeight="1">
      <c r="A2" s="68">
        <v>2</v>
      </c>
      <c r="B2" s="69" t="s">
        <v>90</v>
      </c>
      <c r="C2" s="68" t="s">
        <v>2</v>
      </c>
      <c r="D2" s="70" t="s">
        <v>3</v>
      </c>
      <c r="E2" s="68" t="s">
        <v>4</v>
      </c>
      <c r="F2" s="68" t="s">
        <v>2</v>
      </c>
      <c r="G2" s="68" t="s">
        <v>5</v>
      </c>
      <c r="J2" s="1"/>
      <c r="M2" s="1"/>
      <c r="N2" s="1"/>
      <c r="O2" s="1"/>
      <c r="P2" s="10"/>
      <c r="Q2" s="11" t="s">
        <v>6</v>
      </c>
      <c r="R2" s="11" t="s">
        <v>17</v>
      </c>
      <c r="S2" s="11" t="s">
        <v>18</v>
      </c>
      <c r="T2" s="11" t="s">
        <v>21</v>
      </c>
    </row>
    <row r="3" spans="1:20" ht="39.950000000000003" customHeight="1">
      <c r="A3" s="68">
        <v>2.1</v>
      </c>
      <c r="B3" s="69" t="s">
        <v>17</v>
      </c>
      <c r="C3" s="69"/>
      <c r="D3" s="70"/>
      <c r="E3" s="69"/>
      <c r="F3" s="69"/>
      <c r="G3" s="69"/>
      <c r="J3" s="1"/>
      <c r="M3" s="1" t="s">
        <v>47</v>
      </c>
      <c r="N3" s="1" t="s">
        <v>7</v>
      </c>
      <c r="O3" s="1">
        <v>1</v>
      </c>
      <c r="P3" s="10" t="s">
        <v>8</v>
      </c>
      <c r="Q3" s="7">
        <f>SUM(E3:E23)</f>
        <v>44</v>
      </c>
      <c r="R3" s="7">
        <f>SUM(E3:E7)</f>
        <v>7</v>
      </c>
      <c r="S3" s="7">
        <f>SUM(E8:E12)</f>
        <v>11</v>
      </c>
      <c r="T3" s="7">
        <f>SUM(E13:E23)</f>
        <v>26</v>
      </c>
    </row>
    <row r="4" spans="1:20" ht="39.950000000000003" customHeight="1">
      <c r="A4" s="57">
        <v>1</v>
      </c>
      <c r="B4" s="97" t="s">
        <v>144</v>
      </c>
      <c r="C4" s="84"/>
      <c r="D4" s="89" t="s">
        <v>102</v>
      </c>
      <c r="E4" s="71">
        <v>1</v>
      </c>
      <c r="F4" s="58" t="str">
        <f>IF(C4="Yes",1,IF(C4="No",0,"Not Answered"))</f>
        <v>Not Answered</v>
      </c>
      <c r="G4" s="59" t="str">
        <f>IF(F4="Not Answered","N/A",F4*E4)</f>
        <v>N/A</v>
      </c>
      <c r="J4" s="1"/>
      <c r="M4" s="1" t="s">
        <v>48</v>
      </c>
      <c r="N4" s="1" t="s">
        <v>9</v>
      </c>
      <c r="O4" s="1">
        <v>2</v>
      </c>
      <c r="P4" s="10" t="s">
        <v>5</v>
      </c>
      <c r="Q4" s="7">
        <f>SUM(G3:G23)</f>
        <v>0</v>
      </c>
      <c r="R4" s="7">
        <f>SUM(G3:G7)</f>
        <v>0</v>
      </c>
      <c r="S4" s="7">
        <f>SUM(G8:G12)</f>
        <v>0</v>
      </c>
      <c r="T4" s="7">
        <f>SUM(G13:G23)</f>
        <v>0</v>
      </c>
    </row>
    <row r="5" spans="1:20" ht="39.950000000000003" customHeight="1">
      <c r="A5" s="100">
        <v>2</v>
      </c>
      <c r="B5" s="106" t="s">
        <v>91</v>
      </c>
      <c r="C5" s="102"/>
      <c r="D5" s="103" t="s">
        <v>102</v>
      </c>
      <c r="E5" s="71">
        <v>4</v>
      </c>
      <c r="F5" s="14" t="str">
        <f>IF(C5="Yes",1,IF(C5="No",0,"Not Answered"))</f>
        <v>Not Answered</v>
      </c>
      <c r="G5" s="8" t="str">
        <f>IF(F5="Not Answered","N/A",F5*E5)</f>
        <v>N/A</v>
      </c>
      <c r="J5" s="1"/>
      <c r="M5" s="1" t="s">
        <v>49</v>
      </c>
      <c r="N5" s="1" t="s">
        <v>10</v>
      </c>
      <c r="O5" s="1">
        <v>3</v>
      </c>
      <c r="P5" s="10" t="s">
        <v>11</v>
      </c>
      <c r="Q5" s="12">
        <f>(Q4/Q3)*100</f>
        <v>0</v>
      </c>
      <c r="R5" s="12">
        <f>IF(R3=0,0,(R4/R3)*100)</f>
        <v>0</v>
      </c>
      <c r="S5" s="12">
        <f>IF(S3=0,0,(S4/S3)*100)</f>
        <v>0</v>
      </c>
      <c r="T5" s="12">
        <f>IF(T3=0,0,(T4/T3)*100)</f>
        <v>0</v>
      </c>
    </row>
    <row r="6" spans="1:20" ht="39.950000000000003" customHeight="1">
      <c r="A6" s="57">
        <v>3</v>
      </c>
      <c r="B6" s="97" t="s">
        <v>133</v>
      </c>
      <c r="C6" s="84"/>
      <c r="D6" s="89" t="s">
        <v>102</v>
      </c>
      <c r="E6" s="59">
        <v>1</v>
      </c>
      <c r="F6" s="58" t="str">
        <f>IF(C6="Yes",1,IF(C6="No",0,"Not Answered"))</f>
        <v>Not Answered</v>
      </c>
      <c r="G6" s="59" t="str">
        <f>IF(F6="Not Answered","N/A",F6*E6)</f>
        <v>N/A</v>
      </c>
      <c r="P6" s="10" t="s">
        <v>62</v>
      </c>
      <c r="Q6" s="56">
        <f>Q5/10</f>
        <v>0</v>
      </c>
      <c r="R6" s="56">
        <f>R5/10</f>
        <v>0</v>
      </c>
      <c r="S6" s="56">
        <f>S5/10</f>
        <v>0</v>
      </c>
      <c r="T6" s="56">
        <f>T5/10</f>
        <v>0</v>
      </c>
    </row>
    <row r="7" spans="1:20" ht="39.950000000000003" customHeight="1">
      <c r="A7" s="3">
        <v>4</v>
      </c>
      <c r="B7" s="4" t="s">
        <v>92</v>
      </c>
      <c r="C7" s="85"/>
      <c r="D7" s="87" t="s">
        <v>102</v>
      </c>
      <c r="E7" s="7">
        <v>1</v>
      </c>
      <c r="F7" s="13" t="str">
        <f>IF(C7="Yes",1,IF(C7="No",0,"Not Answered"))</f>
        <v>Not Answered</v>
      </c>
      <c r="G7" s="7" t="str">
        <f>IF(F7="Not Answered","N/A",F7*E7)</f>
        <v>N/A</v>
      </c>
      <c r="P7" s="63"/>
      <c r="Q7" s="67"/>
      <c r="R7" s="67"/>
      <c r="S7" s="67"/>
      <c r="T7" s="67"/>
    </row>
    <row r="8" spans="1:20" ht="27" customHeight="1">
      <c r="A8" s="68">
        <v>2.2000000000000002</v>
      </c>
      <c r="B8" s="69" t="s">
        <v>18</v>
      </c>
      <c r="C8" s="69"/>
      <c r="D8" s="70"/>
      <c r="E8" s="69"/>
      <c r="F8" s="69"/>
      <c r="G8" s="69"/>
      <c r="P8" s="63"/>
      <c r="Q8" s="64"/>
      <c r="R8" s="64"/>
      <c r="S8" s="64"/>
      <c r="T8" s="64"/>
    </row>
    <row r="9" spans="1:20" ht="39.950000000000003" customHeight="1">
      <c r="A9" s="6">
        <v>1</v>
      </c>
      <c r="B9" s="5" t="s">
        <v>93</v>
      </c>
      <c r="C9" s="84"/>
      <c r="D9" s="88" t="s">
        <v>102</v>
      </c>
      <c r="E9" s="71">
        <v>4</v>
      </c>
      <c r="F9" s="14" t="str">
        <f>IF(C9="Yes",1,IF(C9="No",0,"Not Answered"))</f>
        <v>Not Answered</v>
      </c>
      <c r="G9" s="8" t="str">
        <f>IF(F9="Not Answered","N/A",F9*E9)</f>
        <v>N/A</v>
      </c>
      <c r="P9" s="63"/>
      <c r="Q9" s="66"/>
      <c r="R9" s="66"/>
      <c r="S9" s="66"/>
      <c r="T9" s="66"/>
    </row>
    <row r="10" spans="1:20" ht="39.950000000000003" customHeight="1">
      <c r="A10" s="3">
        <v>2</v>
      </c>
      <c r="B10" s="98" t="s">
        <v>134</v>
      </c>
      <c r="C10" s="85"/>
      <c r="D10" s="87" t="s">
        <v>102</v>
      </c>
      <c r="E10" s="7">
        <v>3</v>
      </c>
      <c r="F10" s="13" t="str">
        <f>IF(C10="Yes",1,IF(C10="No",0,"Not Answered"))</f>
        <v>Not Answered</v>
      </c>
      <c r="G10" s="7" t="str">
        <f>IF(F10="Not Answered","N/A",F10*E10)</f>
        <v>N/A</v>
      </c>
    </row>
    <row r="11" spans="1:20" ht="39.950000000000003" customHeight="1">
      <c r="A11" s="6">
        <v>3</v>
      </c>
      <c r="B11" s="5" t="s">
        <v>19</v>
      </c>
      <c r="C11" s="84"/>
      <c r="D11" s="88" t="s">
        <v>102</v>
      </c>
      <c r="E11" s="71">
        <v>3</v>
      </c>
      <c r="F11" s="14" t="str">
        <f>IF(C11="Yes",1,IF(C11="No",0,"Not Answered"))</f>
        <v>Not Answered</v>
      </c>
      <c r="G11" s="8" t="str">
        <f>IF(F11="Not Answered","N/A",F11*E11)</f>
        <v>N/A</v>
      </c>
      <c r="J11" s="1"/>
    </row>
    <row r="12" spans="1:20" ht="39.950000000000003" customHeight="1">
      <c r="A12" s="3">
        <v>4</v>
      </c>
      <c r="B12" s="4" t="s">
        <v>20</v>
      </c>
      <c r="C12" s="85"/>
      <c r="D12" s="87" t="s">
        <v>102</v>
      </c>
      <c r="E12" s="7">
        <v>1</v>
      </c>
      <c r="F12" s="13" t="str">
        <f>IF(C12="Yes",1,IF(C12="No",0,"Not Answered"))</f>
        <v>Not Answered</v>
      </c>
      <c r="G12" s="7" t="str">
        <f>IF(F12="Not Answered","N/A",F12*E12)</f>
        <v>N/A</v>
      </c>
      <c r="J12" s="1"/>
    </row>
    <row r="13" spans="1:20" ht="25.5" customHeight="1">
      <c r="A13" s="68">
        <v>2.2999999999999998</v>
      </c>
      <c r="B13" s="69" t="s">
        <v>21</v>
      </c>
      <c r="C13" s="69"/>
      <c r="D13" s="70"/>
      <c r="E13" s="69"/>
      <c r="F13" s="69"/>
      <c r="G13" s="69"/>
      <c r="J13" s="1"/>
    </row>
    <row r="14" spans="1:20" ht="39.950000000000003" customHeight="1">
      <c r="A14" s="8">
        <v>1</v>
      </c>
      <c r="B14" s="99" t="s">
        <v>141</v>
      </c>
      <c r="C14" s="84"/>
      <c r="D14" s="86" t="s">
        <v>102</v>
      </c>
      <c r="E14" s="71">
        <v>4</v>
      </c>
      <c r="F14" s="14" t="str">
        <f t="shared" ref="F14:F23" si="0">IF(C14="Yes",1,IF(C14="No",0,"Not Answered"))</f>
        <v>Not Answered</v>
      </c>
      <c r="G14" s="8" t="str">
        <f t="shared" ref="G14:G22" si="1">IF(F14="Not Answered","N/A",F14*E14)</f>
        <v>N/A</v>
      </c>
      <c r="J14" s="1"/>
    </row>
    <row r="15" spans="1:20" ht="39.950000000000003" customHeight="1">
      <c r="A15" s="7">
        <v>2</v>
      </c>
      <c r="B15" s="4" t="s">
        <v>99</v>
      </c>
      <c r="C15" s="85"/>
      <c r="D15" s="87" t="s">
        <v>102</v>
      </c>
      <c r="E15" s="7">
        <v>4</v>
      </c>
      <c r="F15" s="13" t="str">
        <f t="shared" si="0"/>
        <v>Not Answered</v>
      </c>
      <c r="G15" s="7" t="str">
        <f t="shared" si="1"/>
        <v>N/A</v>
      </c>
      <c r="J15" s="1"/>
    </row>
    <row r="16" spans="1:20" ht="39.950000000000003" customHeight="1">
      <c r="A16" s="8">
        <v>3</v>
      </c>
      <c r="B16" s="9" t="s">
        <v>100</v>
      </c>
      <c r="C16" s="84"/>
      <c r="D16" s="86" t="s">
        <v>102</v>
      </c>
      <c r="E16" s="71">
        <v>4</v>
      </c>
      <c r="F16" s="14" t="str">
        <f t="shared" si="0"/>
        <v>Not Answered</v>
      </c>
      <c r="G16" s="8" t="str">
        <f t="shared" si="1"/>
        <v>N/A</v>
      </c>
      <c r="J16" s="1"/>
    </row>
    <row r="17" spans="1:10" ht="39.950000000000003" customHeight="1">
      <c r="A17" s="7">
        <v>4</v>
      </c>
      <c r="B17" s="4" t="s">
        <v>64</v>
      </c>
      <c r="C17" s="85"/>
      <c r="D17" s="87" t="s">
        <v>102</v>
      </c>
      <c r="E17" s="7">
        <v>4</v>
      </c>
      <c r="F17" s="13" t="str">
        <f t="shared" si="0"/>
        <v>Not Answered</v>
      </c>
      <c r="G17" s="7" t="str">
        <f>IF(F17="Not Answered","N/A",F17*E17)</f>
        <v>N/A</v>
      </c>
      <c r="H17" s="1"/>
      <c r="J17" s="1"/>
    </row>
    <row r="18" spans="1:10" ht="39.950000000000003" customHeight="1">
      <c r="A18" s="6">
        <v>5</v>
      </c>
      <c r="B18" s="5" t="s">
        <v>65</v>
      </c>
      <c r="C18" s="84"/>
      <c r="D18" s="88" t="s">
        <v>102</v>
      </c>
      <c r="E18" s="71">
        <v>2</v>
      </c>
      <c r="F18" s="14" t="str">
        <f t="shared" si="0"/>
        <v>Not Answered</v>
      </c>
      <c r="G18" s="8" t="str">
        <f t="shared" si="1"/>
        <v>N/A</v>
      </c>
      <c r="H18" s="1"/>
      <c r="I18" s="16"/>
      <c r="J18" s="1"/>
    </row>
    <row r="19" spans="1:10" ht="39.950000000000003" customHeight="1">
      <c r="A19" s="6">
        <v>6</v>
      </c>
      <c r="B19" s="5" t="s">
        <v>94</v>
      </c>
      <c r="C19" s="84"/>
      <c r="D19" s="88" t="s">
        <v>102</v>
      </c>
      <c r="E19" s="71">
        <v>2</v>
      </c>
      <c r="F19" s="14" t="str">
        <f t="shared" si="0"/>
        <v>Not Answered</v>
      </c>
      <c r="G19" s="8" t="str">
        <f>IF(F19="Not Answered","N/A",F19*E19)</f>
        <v>N/A</v>
      </c>
      <c r="H19" s="17"/>
      <c r="I19" s="17"/>
      <c r="J19" s="1"/>
    </row>
    <row r="20" spans="1:10" ht="39.950000000000003" customHeight="1">
      <c r="A20" s="3">
        <v>7</v>
      </c>
      <c r="B20" s="4" t="s">
        <v>121</v>
      </c>
      <c r="C20" s="85"/>
      <c r="D20" s="87" t="s">
        <v>102</v>
      </c>
      <c r="E20" s="7">
        <v>3</v>
      </c>
      <c r="F20" s="13" t="str">
        <f t="shared" si="0"/>
        <v>Not Answered</v>
      </c>
      <c r="G20" s="7" t="str">
        <f>IF(F20="Not Answered","N/A",F20*E20)</f>
        <v>N/A</v>
      </c>
      <c r="H20" s="17"/>
      <c r="I20" s="17"/>
      <c r="J20" s="1"/>
    </row>
    <row r="21" spans="1:10" ht="39.950000000000003" customHeight="1">
      <c r="A21" s="8">
        <v>8</v>
      </c>
      <c r="B21" s="9" t="s">
        <v>26</v>
      </c>
      <c r="C21" s="84"/>
      <c r="D21" s="86" t="s">
        <v>102</v>
      </c>
      <c r="E21" s="71">
        <v>1</v>
      </c>
      <c r="F21" s="14" t="str">
        <f t="shared" si="0"/>
        <v>Not Answered</v>
      </c>
      <c r="G21" s="8" t="str">
        <f>IF(F21="Not Answered","N/A",F21*E21)</f>
        <v>N/A</v>
      </c>
      <c r="J21" s="1"/>
    </row>
    <row r="22" spans="1:10" ht="39.950000000000003" customHeight="1">
      <c r="A22" s="7">
        <v>9</v>
      </c>
      <c r="B22" s="4" t="s">
        <v>122</v>
      </c>
      <c r="C22" s="85"/>
      <c r="D22" s="87" t="s">
        <v>102</v>
      </c>
      <c r="E22" s="7">
        <v>1</v>
      </c>
      <c r="F22" s="13" t="str">
        <f t="shared" si="0"/>
        <v>Not Answered</v>
      </c>
      <c r="G22" s="7" t="str">
        <f t="shared" si="1"/>
        <v>N/A</v>
      </c>
      <c r="J22" s="1"/>
    </row>
    <row r="23" spans="1:10" ht="39.950000000000003" customHeight="1">
      <c r="A23" s="8">
        <v>10</v>
      </c>
      <c r="B23" s="9" t="s">
        <v>66</v>
      </c>
      <c r="C23" s="84"/>
      <c r="D23" s="86" t="s">
        <v>102</v>
      </c>
      <c r="E23" s="71">
        <v>1</v>
      </c>
      <c r="F23" s="14" t="str">
        <f t="shared" si="0"/>
        <v>Not Answered</v>
      </c>
      <c r="G23" s="8" t="str">
        <f>IF(F23="Not Answered","N/A",F23*E23)</f>
        <v>N/A</v>
      </c>
      <c r="J23" s="1"/>
    </row>
    <row r="24" spans="1:10" ht="39.950000000000003" customHeight="1">
      <c r="A24" s="153" t="s">
        <v>12</v>
      </c>
      <c r="B24" s="153"/>
      <c r="C24" s="153"/>
      <c r="D24" s="153"/>
      <c r="H24" s="1"/>
      <c r="J24" s="1"/>
    </row>
    <row r="25" spans="1:10" ht="39.950000000000003" customHeight="1">
      <c r="A25" s="154" t="s">
        <v>51</v>
      </c>
      <c r="B25" s="155"/>
      <c r="C25" s="155"/>
      <c r="D25" s="156"/>
      <c r="E25" s="15"/>
      <c r="F25" s="1"/>
      <c r="G25" s="1"/>
      <c r="H25" s="1"/>
      <c r="I25" s="16"/>
      <c r="J25" s="1"/>
    </row>
    <row r="26" spans="1:10" ht="39.950000000000003" customHeight="1">
      <c r="A26" s="1"/>
      <c r="C26" s="1"/>
      <c r="E26" s="16"/>
      <c r="F26" s="1"/>
      <c r="G26" s="1"/>
      <c r="H26" s="17"/>
      <c r="I26" s="17"/>
      <c r="J26" s="1"/>
    </row>
    <row r="27" spans="1:10" ht="39.950000000000003" customHeight="1" thickBot="1">
      <c r="A27" s="1"/>
      <c r="C27" s="18" t="s">
        <v>13</v>
      </c>
      <c r="E27" s="17"/>
      <c r="F27" s="17"/>
      <c r="G27" s="17"/>
      <c r="H27" s="17"/>
      <c r="I27" s="17"/>
      <c r="J27" s="1"/>
    </row>
    <row r="28" spans="1:10" ht="50.1" customHeight="1">
      <c r="A28" s="1"/>
      <c r="C28" s="19">
        <f>R6</f>
        <v>0</v>
      </c>
      <c r="D28" s="20" t="s">
        <v>17</v>
      </c>
      <c r="E28" s="17"/>
      <c r="F28" s="17"/>
      <c r="G28" s="17"/>
      <c r="H28" s="17"/>
      <c r="I28" s="17"/>
      <c r="J28" s="1"/>
    </row>
    <row r="29" spans="1:10" ht="39.950000000000003" customHeight="1">
      <c r="A29" s="1"/>
      <c r="C29" s="21">
        <f>S6</f>
        <v>0</v>
      </c>
      <c r="D29" s="22" t="s">
        <v>18</v>
      </c>
      <c r="E29" s="17"/>
      <c r="F29" s="17"/>
      <c r="G29" s="17"/>
      <c r="H29" s="17"/>
      <c r="I29" s="17"/>
      <c r="J29" s="1"/>
    </row>
    <row r="30" spans="1:10" ht="39.950000000000003" customHeight="1" thickBot="1">
      <c r="A30" s="1"/>
      <c r="C30" s="23">
        <f>T6</f>
        <v>0</v>
      </c>
      <c r="D30" s="24" t="s">
        <v>21</v>
      </c>
      <c r="E30" s="17"/>
      <c r="F30" s="17"/>
      <c r="G30" s="17"/>
      <c r="J30" s="1"/>
    </row>
  </sheetData>
  <mergeCells count="2">
    <mergeCell ref="A24:D24"/>
    <mergeCell ref="A25:D25"/>
  </mergeCells>
  <phoneticPr fontId="6" type="noConversion"/>
  <conditionalFormatting sqref="F14:F23 F9:F12 F3:F7">
    <cfRule type="cellIs" dxfId="19" priority="1" stopIfTrue="1" operator="between">
      <formula>0</formula>
      <formula>1</formula>
    </cfRule>
  </conditionalFormatting>
  <conditionalFormatting sqref="C28:C30">
    <cfRule type="cellIs" dxfId="18" priority="2" stopIfTrue="1" operator="notBetween">
      <formula>3</formula>
      <formula>10</formula>
    </cfRule>
    <cfRule type="cellIs" dxfId="17" priority="3" stopIfTrue="1" operator="between">
      <formula>3</formula>
      <formula>6.99999</formula>
    </cfRule>
    <cfRule type="cellIs" dxfId="16" priority="4" stopIfTrue="1" operator="greaterThan">
      <formula>7</formula>
    </cfRule>
  </conditionalFormatting>
  <dataValidations count="1">
    <dataValidation type="list" allowBlank="1" showInputMessage="1" showErrorMessage="1" errorTitle="Input Error" error="Not a valid entry please use Yes or No" sqref="C14:C23 C9:C12 C4:C7">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2056"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2056" r:id="rId4" name="ReturnToMain_Button"/>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U24"/>
  <sheetViews>
    <sheetView showRowColHeaders="0" zoomScale="85" zoomScaleNormal="85" workbookViewId="0">
      <selection activeCell="A17" sqref="A17:D17"/>
    </sheetView>
  </sheetViews>
  <sheetFormatPr defaultRowHeight="39.950000000000003" customHeight="1"/>
  <cols>
    <col min="1" max="1" width="5.7109375" style="2" customWidth="1"/>
    <col min="2" max="2" width="80.7109375" style="2" customWidth="1"/>
    <col min="3" max="3" width="12.7109375" style="2" customWidth="1"/>
    <col min="4" max="4" width="100.7109375" style="2" customWidth="1"/>
    <col min="5" max="7" width="12.7109375" style="2" hidden="1" customWidth="1"/>
    <col min="8" max="12" width="0" style="2" hidden="1" customWidth="1"/>
    <col min="13" max="15" width="9.140625" style="2" hidden="1" customWidth="1"/>
    <col min="16" max="21" width="20.7109375" style="2" hidden="1" customWidth="1"/>
    <col min="22" max="16384" width="9.140625" style="2"/>
  </cols>
  <sheetData>
    <row r="1" spans="1:21" ht="39.950000000000003" customHeight="1">
      <c r="A1" s="90"/>
      <c r="B1" s="68"/>
      <c r="C1" s="68"/>
      <c r="D1" s="68"/>
      <c r="E1" s="68"/>
      <c r="F1" s="68"/>
      <c r="G1" s="68"/>
    </row>
    <row r="2" spans="1:21" ht="63.75">
      <c r="A2" s="68">
        <v>3</v>
      </c>
      <c r="B2" s="69" t="s">
        <v>159</v>
      </c>
      <c r="C2" s="68" t="s">
        <v>2</v>
      </c>
      <c r="D2" s="70" t="s">
        <v>3</v>
      </c>
      <c r="E2" s="68" t="s">
        <v>4</v>
      </c>
      <c r="F2" s="68" t="s">
        <v>2</v>
      </c>
      <c r="G2" s="68" t="s">
        <v>5</v>
      </c>
      <c r="J2" s="1"/>
      <c r="M2" s="1"/>
      <c r="N2" s="1"/>
      <c r="O2" s="1"/>
      <c r="P2" s="10"/>
      <c r="Q2" s="11" t="s">
        <v>6</v>
      </c>
      <c r="R2" s="11" t="s">
        <v>27</v>
      </c>
      <c r="S2" s="11" t="s">
        <v>30</v>
      </c>
      <c r="T2" s="11" t="s">
        <v>28</v>
      </c>
      <c r="U2" s="11" t="s">
        <v>31</v>
      </c>
    </row>
    <row r="3" spans="1:21" ht="39.950000000000003" customHeight="1">
      <c r="A3" s="68">
        <v>3.1</v>
      </c>
      <c r="B3" s="69" t="s">
        <v>27</v>
      </c>
      <c r="C3" s="69"/>
      <c r="D3" s="70"/>
      <c r="E3" s="69"/>
      <c r="F3" s="69"/>
      <c r="G3" s="69"/>
      <c r="J3" s="1"/>
      <c r="M3" s="1" t="s">
        <v>47</v>
      </c>
      <c r="N3" s="1" t="s">
        <v>7</v>
      </c>
      <c r="O3" s="1">
        <v>1</v>
      </c>
      <c r="P3" s="10" t="s">
        <v>8</v>
      </c>
      <c r="Q3" s="7">
        <f>SUM(E3:E15)</f>
        <v>12</v>
      </c>
      <c r="R3" s="7">
        <f>SUM(E3:E4)</f>
        <v>1</v>
      </c>
      <c r="S3" s="7">
        <f>SUM(E6:E9)</f>
        <v>7</v>
      </c>
      <c r="T3" s="7">
        <f>SUM(E11:E12)</f>
        <v>2</v>
      </c>
      <c r="U3" s="7">
        <f>SUM(E14:E15)</f>
        <v>2</v>
      </c>
    </row>
    <row r="4" spans="1:21" ht="39.950000000000003" customHeight="1">
      <c r="A4" s="57">
        <v>1</v>
      </c>
      <c r="B4" s="97" t="s">
        <v>142</v>
      </c>
      <c r="C4" s="84"/>
      <c r="D4" s="89" t="s">
        <v>102</v>
      </c>
      <c r="E4" s="71">
        <v>1</v>
      </c>
      <c r="F4" s="58" t="str">
        <f>IF(C4="Yes",1,IF(C4="No",0,"Not Answered"))</f>
        <v>Not Answered</v>
      </c>
      <c r="G4" s="59" t="str">
        <f>IF(F4="Not Answered","N/A",F4*E4)</f>
        <v>N/A</v>
      </c>
      <c r="J4" s="1"/>
      <c r="M4" s="1" t="s">
        <v>48</v>
      </c>
      <c r="N4" s="1" t="s">
        <v>9</v>
      </c>
      <c r="O4" s="1">
        <v>2</v>
      </c>
      <c r="P4" s="10" t="s">
        <v>5</v>
      </c>
      <c r="Q4" s="7">
        <f>SUM(G3:G15)</f>
        <v>0</v>
      </c>
      <c r="R4" s="7">
        <f>SUM(G3:G4)</f>
        <v>0</v>
      </c>
      <c r="S4" s="7">
        <f>SUM(G6:G9)</f>
        <v>0</v>
      </c>
      <c r="T4" s="7">
        <f>SUM(G11:G12)</f>
        <v>0</v>
      </c>
      <c r="U4" s="7">
        <f>SUM(G14:G15)</f>
        <v>0</v>
      </c>
    </row>
    <row r="5" spans="1:21" ht="39.950000000000003" customHeight="1">
      <c r="A5" s="68">
        <v>3.2</v>
      </c>
      <c r="B5" s="69" t="s">
        <v>30</v>
      </c>
      <c r="C5" s="69"/>
      <c r="D5" s="70"/>
      <c r="E5" s="69"/>
      <c r="F5" s="69"/>
      <c r="G5" s="69"/>
      <c r="J5" s="1"/>
      <c r="M5" s="1" t="s">
        <v>49</v>
      </c>
      <c r="N5" s="1" t="s">
        <v>10</v>
      </c>
      <c r="O5" s="1">
        <v>3</v>
      </c>
      <c r="P5" s="10" t="s">
        <v>11</v>
      </c>
      <c r="Q5" s="12">
        <f>(Q4/Q3)*100</f>
        <v>0</v>
      </c>
      <c r="R5" s="12">
        <f>IF(R3=0,0,(R4/R3)*100)</f>
        <v>0</v>
      </c>
      <c r="S5" s="12">
        <f>IF(S3=0,0,(S4/S3)*100)</f>
        <v>0</v>
      </c>
      <c r="T5" s="12">
        <f>IF(T3=0,0,(T4/T3)*100)</f>
        <v>0</v>
      </c>
      <c r="U5" s="12">
        <f>IF(U3=0,0,(U4/U3)*100)</f>
        <v>0</v>
      </c>
    </row>
    <row r="6" spans="1:21" ht="39.950000000000003" customHeight="1">
      <c r="A6" s="6">
        <v>1</v>
      </c>
      <c r="B6" s="5" t="s">
        <v>123</v>
      </c>
      <c r="C6" s="84"/>
      <c r="D6" s="88" t="s">
        <v>102</v>
      </c>
      <c r="E6" s="59">
        <v>3</v>
      </c>
      <c r="F6" s="14" t="str">
        <f>IF(C6="Yes",1,IF(C6="No",0,"Not Answered"))</f>
        <v>Not Answered</v>
      </c>
      <c r="G6" s="8" t="str">
        <f>IF(F6="Not Answered","N/A",F6*E6)</f>
        <v>N/A</v>
      </c>
      <c r="P6" s="10" t="s">
        <v>62</v>
      </c>
      <c r="Q6" s="56">
        <f>Q5/10</f>
        <v>0</v>
      </c>
      <c r="R6" s="56">
        <f>R5/10</f>
        <v>0</v>
      </c>
      <c r="S6" s="56">
        <f>S5/10</f>
        <v>0</v>
      </c>
      <c r="T6" s="56">
        <f>T5/10</f>
        <v>0</v>
      </c>
      <c r="U6" s="56">
        <f>U5/10</f>
        <v>0</v>
      </c>
    </row>
    <row r="7" spans="1:21" ht="39.950000000000003" customHeight="1">
      <c r="A7" s="3">
        <v>2</v>
      </c>
      <c r="B7" s="98" t="s">
        <v>149</v>
      </c>
      <c r="C7" s="85"/>
      <c r="D7" s="87" t="s">
        <v>102</v>
      </c>
      <c r="E7" s="7">
        <v>2</v>
      </c>
      <c r="F7" s="13" t="str">
        <f>IF(C7="Yes",1,IF(C7="No",0,"Not Answered"))</f>
        <v>Not Answered</v>
      </c>
      <c r="G7" s="7" t="str">
        <f>IF(F7="Not Answered","N/A",F7*E7)</f>
        <v>N/A</v>
      </c>
      <c r="P7" s="63"/>
      <c r="Q7" s="64"/>
      <c r="R7" s="64"/>
      <c r="S7" s="64"/>
      <c r="T7" s="64"/>
      <c r="U7" s="64"/>
    </row>
    <row r="8" spans="1:21" ht="39.950000000000003" customHeight="1">
      <c r="A8" s="6">
        <v>3</v>
      </c>
      <c r="B8" s="97" t="s">
        <v>150</v>
      </c>
      <c r="C8" s="84"/>
      <c r="D8" s="88" t="s">
        <v>102</v>
      </c>
      <c r="E8" s="71">
        <v>1</v>
      </c>
      <c r="F8" s="14" t="str">
        <f>IF(C8="Yes",1,IF(C8="No",0,"Not Answered"))</f>
        <v>Not Answered</v>
      </c>
      <c r="G8" s="8" t="str">
        <f>IF(F8="Not Answered","N/A",F8*E8)</f>
        <v>N/A</v>
      </c>
      <c r="P8" s="63"/>
      <c r="Q8" s="66"/>
      <c r="R8" s="66"/>
      <c r="S8" s="66"/>
      <c r="T8" s="66"/>
      <c r="U8" s="66"/>
    </row>
    <row r="9" spans="1:21" ht="39.950000000000003" customHeight="1">
      <c r="A9" s="3">
        <v>4</v>
      </c>
      <c r="B9" s="4" t="s">
        <v>95</v>
      </c>
      <c r="C9" s="85"/>
      <c r="D9" s="87" t="s">
        <v>102</v>
      </c>
      <c r="E9" s="7">
        <v>1</v>
      </c>
      <c r="F9" s="13" t="str">
        <f>IF(C9="Yes",1,IF(C9="No",0,"Not Answered"))</f>
        <v>Not Answered</v>
      </c>
      <c r="G9" s="7" t="str">
        <f>IF(F9="Not Answered","N/A",F9*E9)</f>
        <v>N/A</v>
      </c>
    </row>
    <row r="10" spans="1:21" ht="39.950000000000003" customHeight="1">
      <c r="A10" s="68">
        <v>3.3</v>
      </c>
      <c r="B10" s="69" t="s">
        <v>28</v>
      </c>
      <c r="C10" s="69"/>
      <c r="D10" s="70"/>
      <c r="E10" s="69"/>
      <c r="F10" s="69"/>
      <c r="G10" s="69"/>
      <c r="J10" s="1"/>
    </row>
    <row r="11" spans="1:21" ht="39.950000000000003" customHeight="1">
      <c r="A11" s="8">
        <v>1</v>
      </c>
      <c r="B11" s="9" t="s">
        <v>129</v>
      </c>
      <c r="C11" s="84"/>
      <c r="D11" s="86" t="s">
        <v>102</v>
      </c>
      <c r="E11" s="71">
        <v>1</v>
      </c>
      <c r="F11" s="14" t="str">
        <f>IF(C11="Yes",1,IF(C11="No",0,"Not Answered"))</f>
        <v>Not Answered</v>
      </c>
      <c r="G11" s="8" t="str">
        <f>IF(F11="Not Answered","N/A",F11*E11)</f>
        <v>N/A</v>
      </c>
      <c r="J11" s="1"/>
    </row>
    <row r="12" spans="1:21" ht="39.950000000000003" customHeight="1">
      <c r="A12" s="7">
        <v>2</v>
      </c>
      <c r="B12" s="4" t="s">
        <v>67</v>
      </c>
      <c r="C12" s="85"/>
      <c r="D12" s="87" t="s">
        <v>102</v>
      </c>
      <c r="E12" s="7">
        <v>1</v>
      </c>
      <c r="F12" s="13" t="str">
        <f>IF(C12="Yes",1,IF(C12="No",0,"Not Answered"))</f>
        <v>Not Answered</v>
      </c>
      <c r="G12" s="7" t="str">
        <f>IF(F12="Not Answered","N/A",F12*E12)</f>
        <v>N/A</v>
      </c>
      <c r="J12" s="1"/>
    </row>
    <row r="13" spans="1:21" ht="39.950000000000003" customHeight="1">
      <c r="A13" s="68">
        <v>3.4</v>
      </c>
      <c r="B13" s="69" t="s">
        <v>31</v>
      </c>
      <c r="C13" s="69"/>
      <c r="D13" s="70"/>
      <c r="E13" s="69"/>
      <c r="F13" s="69"/>
      <c r="G13" s="69"/>
      <c r="J13" s="1"/>
    </row>
    <row r="14" spans="1:21" ht="39.950000000000003" customHeight="1">
      <c r="A14" s="8">
        <v>1</v>
      </c>
      <c r="B14" s="9" t="s">
        <v>68</v>
      </c>
      <c r="C14" s="84"/>
      <c r="D14" s="86" t="s">
        <v>102</v>
      </c>
      <c r="E14" s="71">
        <v>1</v>
      </c>
      <c r="F14" s="14" t="str">
        <f>IF(C14="Yes",1,IF(C14="No",0,"Not Answered"))</f>
        <v>Not Answered</v>
      </c>
      <c r="G14" s="8" t="str">
        <f>IF(F14="Not Answered","N/A",F14*E14)</f>
        <v>N/A</v>
      </c>
      <c r="J14" s="1"/>
    </row>
    <row r="15" spans="1:21" ht="39.950000000000003" customHeight="1">
      <c r="A15" s="7">
        <v>2</v>
      </c>
      <c r="B15" s="98" t="s">
        <v>151</v>
      </c>
      <c r="C15" s="85"/>
      <c r="D15" s="87" t="s">
        <v>102</v>
      </c>
      <c r="E15" s="7">
        <v>1</v>
      </c>
      <c r="F15" s="13" t="str">
        <f>IF(C15="Yes",1,IF(C15="No",0,"Not Answered"))</f>
        <v>Not Answered</v>
      </c>
      <c r="G15" s="7" t="str">
        <f>IF(F15="Not Answered","N/A",F15*E15)</f>
        <v>N/A</v>
      </c>
      <c r="J15" s="1"/>
    </row>
    <row r="16" spans="1:21" ht="39.950000000000003" customHeight="1">
      <c r="A16" s="153" t="s">
        <v>12</v>
      </c>
      <c r="B16" s="153"/>
      <c r="C16" s="153"/>
      <c r="D16" s="153"/>
      <c r="E16" s="15"/>
      <c r="F16" s="1"/>
      <c r="G16" s="1"/>
      <c r="H16" s="1"/>
      <c r="J16" s="1"/>
    </row>
    <row r="17" spans="1:10" ht="39.950000000000003" customHeight="1">
      <c r="A17" s="154" t="s">
        <v>51</v>
      </c>
      <c r="B17" s="155"/>
      <c r="C17" s="155"/>
      <c r="D17" s="156"/>
      <c r="E17" s="16"/>
      <c r="F17" s="1"/>
      <c r="G17" s="1"/>
      <c r="J17" s="1"/>
    </row>
    <row r="18" spans="1:10" ht="39.950000000000003" customHeight="1">
      <c r="A18" s="1"/>
      <c r="C18" s="1"/>
      <c r="E18" s="17"/>
      <c r="F18" s="17"/>
      <c r="G18" s="17"/>
      <c r="H18" s="1"/>
      <c r="J18" s="1"/>
    </row>
    <row r="19" spans="1:10" ht="39.950000000000003" customHeight="1" thickBot="1">
      <c r="A19" s="1"/>
      <c r="C19" s="18" t="s">
        <v>13</v>
      </c>
      <c r="E19" s="17"/>
      <c r="F19" s="17"/>
      <c r="G19" s="17"/>
      <c r="H19" s="1"/>
      <c r="I19" s="16"/>
      <c r="J19" s="1"/>
    </row>
    <row r="20" spans="1:10" ht="39.950000000000003" customHeight="1">
      <c r="A20" s="1"/>
      <c r="C20" s="19">
        <f>R6</f>
        <v>0</v>
      </c>
      <c r="D20" s="20" t="s">
        <v>27</v>
      </c>
      <c r="E20" s="17"/>
      <c r="F20" s="17"/>
      <c r="G20" s="17"/>
      <c r="H20" s="17"/>
      <c r="I20" s="17"/>
      <c r="J20" s="1"/>
    </row>
    <row r="21" spans="1:10" ht="39.950000000000003" customHeight="1">
      <c r="A21" s="1"/>
      <c r="C21" s="21">
        <f>S6</f>
        <v>0</v>
      </c>
      <c r="D21" s="22" t="s">
        <v>30</v>
      </c>
      <c r="E21" s="17"/>
      <c r="F21" s="17"/>
      <c r="G21" s="17"/>
      <c r="H21" s="17"/>
      <c r="I21" s="17"/>
      <c r="J21" s="1"/>
    </row>
    <row r="22" spans="1:10" ht="39.950000000000003" customHeight="1">
      <c r="A22" s="1"/>
      <c r="C22" s="21">
        <f>T6</f>
        <v>0</v>
      </c>
      <c r="D22" s="22" t="s">
        <v>28</v>
      </c>
      <c r="E22" s="17"/>
      <c r="F22" s="17"/>
      <c r="G22" s="17"/>
      <c r="H22" s="17"/>
      <c r="I22" s="17"/>
      <c r="J22" s="1"/>
    </row>
    <row r="23" spans="1:10" ht="39.950000000000003" customHeight="1" thickBot="1">
      <c r="A23" s="1"/>
      <c r="C23" s="23">
        <f>U6</f>
        <v>0</v>
      </c>
      <c r="D23" s="24" t="s">
        <v>31</v>
      </c>
      <c r="H23" s="17"/>
      <c r="I23" s="17"/>
      <c r="J23" s="1"/>
    </row>
    <row r="24" spans="1:10" ht="39.950000000000003" customHeight="1">
      <c r="J24" s="1"/>
    </row>
  </sheetData>
  <mergeCells count="2">
    <mergeCell ref="A16:D16"/>
    <mergeCell ref="A17:D17"/>
  </mergeCells>
  <phoneticPr fontId="6" type="noConversion"/>
  <conditionalFormatting sqref="F6:F9 F11:F12 F14:F15 F3:F4">
    <cfRule type="cellIs" dxfId="15" priority="1" stopIfTrue="1" operator="between">
      <formula>0</formula>
      <formula>1</formula>
    </cfRule>
  </conditionalFormatting>
  <conditionalFormatting sqref="C20:C23">
    <cfRule type="cellIs" dxfId="14" priority="2" stopIfTrue="1" operator="notBetween">
      <formula>3</formula>
      <formula>10</formula>
    </cfRule>
    <cfRule type="cellIs" dxfId="13" priority="3" stopIfTrue="1" operator="between">
      <formula>3</formula>
      <formula>6.99999</formula>
    </cfRule>
    <cfRule type="cellIs" dxfId="12" priority="4" stopIfTrue="1" operator="greaterThan">
      <formula>7</formula>
    </cfRule>
  </conditionalFormatting>
  <dataValidations count="1">
    <dataValidation type="list" allowBlank="1" showInputMessage="1" showErrorMessage="1" errorTitle="Input Error" error="Not a valid entry please use Yes or No" sqref="C14:C15 C6:C9 C11:C12 C4">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3079"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3079" r:id="rId4" name="ReturnToMain_Button"/>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15"/>
  <sheetViews>
    <sheetView showGridLines="0" showRowColHeaders="0" zoomScale="85" zoomScaleNormal="85" workbookViewId="0"/>
  </sheetViews>
  <sheetFormatPr defaultRowHeight="39.950000000000003" customHeight="1"/>
  <cols>
    <col min="1" max="1" width="5.7109375" style="2" customWidth="1"/>
    <col min="2" max="2" width="80.7109375" style="2" customWidth="1"/>
    <col min="3" max="3" width="12.7109375" style="2" customWidth="1"/>
    <col min="4" max="4" width="100.7109375" style="2" customWidth="1"/>
    <col min="5" max="7" width="12.7109375" style="2" hidden="1" customWidth="1"/>
    <col min="8" max="12" width="9.140625" style="2"/>
    <col min="13" max="15" width="0" style="2" hidden="1" customWidth="1"/>
    <col min="16" max="19" width="20.7109375" style="2" hidden="1" customWidth="1"/>
    <col min="20" max="16384" width="9.140625" style="2"/>
  </cols>
  <sheetData>
    <row r="1" spans="1:19" ht="39.950000000000003" customHeight="1">
      <c r="A1" s="68"/>
      <c r="B1" s="68"/>
      <c r="C1" s="68"/>
      <c r="D1" s="68"/>
      <c r="E1" s="68"/>
      <c r="F1" s="68"/>
      <c r="G1" s="68"/>
    </row>
    <row r="2" spans="1:19" ht="60" customHeight="1">
      <c r="A2" s="68">
        <v>4</v>
      </c>
      <c r="B2" s="69" t="s">
        <v>130</v>
      </c>
      <c r="C2" s="68" t="s">
        <v>2</v>
      </c>
      <c r="D2" s="70" t="s">
        <v>3</v>
      </c>
      <c r="E2" s="68" t="s">
        <v>4</v>
      </c>
      <c r="F2" s="68" t="s">
        <v>2</v>
      </c>
      <c r="G2" s="68" t="s">
        <v>5</v>
      </c>
      <c r="J2" s="1"/>
      <c r="M2" s="1"/>
      <c r="N2" s="1"/>
      <c r="O2" s="1"/>
      <c r="P2" s="10"/>
      <c r="Q2" s="11" t="s">
        <v>6</v>
      </c>
      <c r="R2" s="11" t="s">
        <v>33</v>
      </c>
      <c r="S2" s="11" t="s">
        <v>34</v>
      </c>
    </row>
    <row r="3" spans="1:19" ht="39.950000000000003" customHeight="1">
      <c r="A3" s="68">
        <v>4.0999999999999996</v>
      </c>
      <c r="B3" s="69" t="s">
        <v>33</v>
      </c>
      <c r="C3" s="69"/>
      <c r="D3" s="70"/>
      <c r="E3" s="69"/>
      <c r="F3" s="69"/>
      <c r="G3" s="69"/>
      <c r="J3" s="1"/>
      <c r="M3" s="1" t="s">
        <v>47</v>
      </c>
      <c r="N3" s="1" t="s">
        <v>7</v>
      </c>
      <c r="O3" s="1">
        <v>1</v>
      </c>
      <c r="P3" s="10" t="s">
        <v>8</v>
      </c>
      <c r="Q3" s="7">
        <f>SUM(E3:E9)</f>
        <v>5</v>
      </c>
      <c r="R3" s="7">
        <f>SUM(E3:E6)</f>
        <v>3</v>
      </c>
      <c r="S3" s="7">
        <f>SUM(E7:E9)</f>
        <v>2</v>
      </c>
    </row>
    <row r="4" spans="1:19" ht="39.950000000000003" customHeight="1">
      <c r="A4" s="57">
        <v>1</v>
      </c>
      <c r="B4" s="5" t="s">
        <v>96</v>
      </c>
      <c r="C4" s="84"/>
      <c r="D4" s="89" t="s">
        <v>102</v>
      </c>
      <c r="E4" s="71">
        <v>1</v>
      </c>
      <c r="F4" s="58" t="str">
        <f>IF(C4="Yes",1,IF(C4="No",0,"Not Answered"))</f>
        <v>Not Answered</v>
      </c>
      <c r="G4" s="59" t="str">
        <f>IF(F4="Not Answered","N/A",F4*E4)</f>
        <v>N/A</v>
      </c>
      <c r="J4" s="1"/>
      <c r="M4" s="1" t="s">
        <v>48</v>
      </c>
      <c r="N4" s="1" t="s">
        <v>9</v>
      </c>
      <c r="O4" s="1">
        <v>2</v>
      </c>
      <c r="P4" s="10" t="s">
        <v>5</v>
      </c>
      <c r="Q4" s="7">
        <f>SUM(G3:G9)</f>
        <v>0</v>
      </c>
      <c r="R4" s="7">
        <f>SUM(G3:G6)</f>
        <v>0</v>
      </c>
      <c r="S4" s="7">
        <f>SUM(G7:G9)</f>
        <v>0</v>
      </c>
    </row>
    <row r="5" spans="1:19" ht="39.950000000000003" customHeight="1">
      <c r="A5" s="3">
        <v>2</v>
      </c>
      <c r="B5" s="98" t="s">
        <v>143</v>
      </c>
      <c r="C5" s="85"/>
      <c r="D5" s="87" t="s">
        <v>102</v>
      </c>
      <c r="E5" s="7">
        <v>1</v>
      </c>
      <c r="F5" s="13" t="str">
        <f>IF(C5="Yes",1,IF(C5="No",0,"Not Answered"))</f>
        <v>Not Answered</v>
      </c>
      <c r="G5" s="7" t="str">
        <f>IF(F5="Not Answered","N/A",F5*E5)</f>
        <v>N/A</v>
      </c>
      <c r="J5" s="1"/>
      <c r="M5" s="1" t="s">
        <v>49</v>
      </c>
      <c r="N5" s="1" t="s">
        <v>10</v>
      </c>
      <c r="O5" s="1">
        <v>3</v>
      </c>
      <c r="P5" s="10" t="s">
        <v>11</v>
      </c>
      <c r="Q5" s="12">
        <f>(Q4/Q3)*100</f>
        <v>0</v>
      </c>
      <c r="R5" s="12">
        <f>IF(R3=0,0,(R4/R3)*100)</f>
        <v>0</v>
      </c>
      <c r="S5" s="12">
        <f>IF(S3=0,0,(S4/S3)*100)</f>
        <v>0</v>
      </c>
    </row>
    <row r="6" spans="1:19" ht="39.950000000000003" customHeight="1">
      <c r="A6" s="6">
        <v>3</v>
      </c>
      <c r="B6" s="5" t="s">
        <v>105</v>
      </c>
      <c r="C6" s="84"/>
      <c r="D6" s="88" t="s">
        <v>102</v>
      </c>
      <c r="E6" s="71">
        <v>1</v>
      </c>
      <c r="F6" s="14" t="str">
        <f>IF(C6="Yes",1,IF(C6="No",0,"Not Answered"))</f>
        <v>Not Answered</v>
      </c>
      <c r="G6" s="8" t="str">
        <f>IF(F6="Not Answered","N/A",F6*E6)</f>
        <v>N/A</v>
      </c>
      <c r="P6" s="10" t="s">
        <v>62</v>
      </c>
      <c r="Q6" s="56">
        <f>Q5/10</f>
        <v>0</v>
      </c>
      <c r="R6" s="56">
        <f>R5/10</f>
        <v>0</v>
      </c>
      <c r="S6" s="56">
        <f>S5/10</f>
        <v>0</v>
      </c>
    </row>
    <row r="7" spans="1:19" ht="39.950000000000003" customHeight="1">
      <c r="A7" s="68">
        <v>4.2</v>
      </c>
      <c r="B7" s="69" t="s">
        <v>34</v>
      </c>
      <c r="C7" s="69"/>
      <c r="D7" s="70"/>
      <c r="E7" s="69"/>
      <c r="F7" s="69"/>
      <c r="G7" s="69"/>
      <c r="P7" s="63"/>
      <c r="Q7" s="64"/>
      <c r="R7" s="64"/>
      <c r="S7" s="64"/>
    </row>
    <row r="8" spans="1:19" ht="39.950000000000003" customHeight="1">
      <c r="A8" s="6">
        <v>1</v>
      </c>
      <c r="B8" s="5" t="s">
        <v>124</v>
      </c>
      <c r="C8" s="84"/>
      <c r="D8" s="88" t="s">
        <v>102</v>
      </c>
      <c r="E8" s="71">
        <v>1</v>
      </c>
      <c r="F8" s="14" t="str">
        <f>IF(C8="Yes",1,IF(C8="No",0,"Not Answered"))</f>
        <v>Not Answered</v>
      </c>
      <c r="G8" s="8" t="str">
        <f>IF(F8="Not Answered","N/A",F8*E8)</f>
        <v>N/A</v>
      </c>
      <c r="P8" s="63"/>
      <c r="Q8" s="66"/>
      <c r="R8" s="66"/>
      <c r="S8" s="66"/>
    </row>
    <row r="9" spans="1:19" ht="39.950000000000003" customHeight="1">
      <c r="A9" s="3">
        <v>2</v>
      </c>
      <c r="B9" s="4" t="s">
        <v>32</v>
      </c>
      <c r="C9" s="85"/>
      <c r="D9" s="87" t="s">
        <v>102</v>
      </c>
      <c r="E9" s="7">
        <v>1</v>
      </c>
      <c r="F9" s="13" t="str">
        <f>IF(C9="Yes",1,IF(C9="No",0,"Not Answered"))</f>
        <v>Not Answered</v>
      </c>
      <c r="G9" s="7" t="str">
        <f>IF(F9="Not Answered","N/A",F9*E9)</f>
        <v>N/A</v>
      </c>
    </row>
    <row r="10" spans="1:19" ht="39.950000000000003" customHeight="1">
      <c r="A10" s="153" t="s">
        <v>12</v>
      </c>
      <c r="B10" s="153"/>
      <c r="C10" s="153"/>
      <c r="D10" s="153"/>
      <c r="E10" s="15"/>
      <c r="F10" s="1"/>
      <c r="G10" s="1"/>
      <c r="J10" s="1"/>
    </row>
    <row r="11" spans="1:19" ht="39.950000000000003" customHeight="1">
      <c r="A11" s="154" t="s">
        <v>51</v>
      </c>
      <c r="B11" s="155"/>
      <c r="C11" s="155"/>
      <c r="D11" s="156"/>
      <c r="E11" s="16"/>
      <c r="F11" s="1"/>
      <c r="G11" s="1"/>
      <c r="J11" s="1"/>
    </row>
    <row r="12" spans="1:19" ht="39.950000000000003" customHeight="1">
      <c r="A12" s="1"/>
      <c r="C12" s="1"/>
      <c r="E12" s="17"/>
      <c r="F12" s="17"/>
      <c r="G12" s="17"/>
      <c r="J12" s="1"/>
    </row>
    <row r="13" spans="1:19" ht="50.1" customHeight="1" thickBot="1">
      <c r="A13" s="1"/>
      <c r="C13" s="18" t="s">
        <v>13</v>
      </c>
      <c r="E13" s="17"/>
      <c r="F13" s="17"/>
      <c r="G13" s="17"/>
      <c r="H13" s="17"/>
      <c r="I13" s="17"/>
      <c r="J13" s="1"/>
    </row>
    <row r="14" spans="1:19" ht="39.950000000000003" customHeight="1">
      <c r="A14" s="1"/>
      <c r="C14" s="19">
        <f>R6</f>
        <v>0</v>
      </c>
      <c r="D14" s="20" t="s">
        <v>33</v>
      </c>
      <c r="E14" s="17"/>
      <c r="F14" s="17"/>
      <c r="G14" s="17"/>
      <c r="H14" s="17"/>
      <c r="I14" s="17"/>
      <c r="J14" s="1"/>
    </row>
    <row r="15" spans="1:19" ht="39.950000000000003" customHeight="1" thickBot="1">
      <c r="A15" s="1"/>
      <c r="C15" s="23">
        <f>S6</f>
        <v>0</v>
      </c>
      <c r="D15" s="24" t="s">
        <v>34</v>
      </c>
    </row>
  </sheetData>
  <mergeCells count="2">
    <mergeCell ref="A10:D10"/>
    <mergeCell ref="A11:D11"/>
  </mergeCells>
  <phoneticPr fontId="6" type="noConversion"/>
  <conditionalFormatting sqref="F8:F9 F3:F6">
    <cfRule type="cellIs" dxfId="11" priority="1" stopIfTrue="1" operator="between">
      <formula>0</formula>
      <formula>1</formula>
    </cfRule>
  </conditionalFormatting>
  <conditionalFormatting sqref="C14:C15">
    <cfRule type="cellIs" dxfId="10" priority="2" stopIfTrue="1" operator="notBetween">
      <formula>3</formula>
      <formula>10</formula>
    </cfRule>
    <cfRule type="cellIs" dxfId="9" priority="3" stopIfTrue="1" operator="between">
      <formula>3</formula>
      <formula>6.99999</formula>
    </cfRule>
    <cfRule type="cellIs" dxfId="8" priority="4" stopIfTrue="1" operator="greaterThan">
      <formula>7</formula>
    </cfRule>
  </conditionalFormatting>
  <dataValidations disablePrompts="1" count="1">
    <dataValidation type="list" allowBlank="1" showInputMessage="1" showErrorMessage="1" errorTitle="Input Error" error="Not a valid entry please use Yes or No" sqref="C4:C6 C8:C9">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4099"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4099" r:id="rId4" name="ReturnToMain_Button"/>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U23"/>
  <sheetViews>
    <sheetView showGridLines="0" showRowColHeaders="0" zoomScale="85" zoomScaleNormal="85" workbookViewId="0"/>
  </sheetViews>
  <sheetFormatPr defaultRowHeight="39.950000000000003" customHeight="1"/>
  <cols>
    <col min="1" max="1" width="5.7109375" style="2" customWidth="1"/>
    <col min="2" max="2" width="80.7109375" style="2" customWidth="1"/>
    <col min="3" max="3" width="12.7109375" style="2" customWidth="1"/>
    <col min="4" max="4" width="100.7109375" style="2" customWidth="1"/>
    <col min="5" max="7" width="12.7109375" style="2" hidden="1" customWidth="1"/>
    <col min="8" max="15" width="9.140625" style="2" hidden="1" customWidth="1"/>
    <col min="16" max="21" width="20.7109375" style="2" hidden="1" customWidth="1"/>
    <col min="22" max="16384" width="9.140625" style="2"/>
  </cols>
  <sheetData>
    <row r="1" spans="1:21" ht="39.950000000000003" customHeight="1">
      <c r="A1" s="68"/>
      <c r="B1" s="68"/>
      <c r="C1" s="68"/>
      <c r="D1" s="68"/>
      <c r="E1" s="68"/>
      <c r="F1" s="68"/>
      <c r="G1" s="68"/>
    </row>
    <row r="2" spans="1:21" ht="60" customHeight="1">
      <c r="A2" s="68">
        <v>5</v>
      </c>
      <c r="B2" s="69" t="s">
        <v>69</v>
      </c>
      <c r="C2" s="68" t="s">
        <v>2</v>
      </c>
      <c r="D2" s="70" t="s">
        <v>3</v>
      </c>
      <c r="E2" s="68" t="s">
        <v>4</v>
      </c>
      <c r="F2" s="68" t="s">
        <v>2</v>
      </c>
      <c r="G2" s="68" t="s">
        <v>5</v>
      </c>
      <c r="J2" s="1"/>
      <c r="M2" s="1"/>
      <c r="N2" s="1"/>
      <c r="O2" s="1"/>
      <c r="P2" s="10"/>
      <c r="Q2" s="11" t="s">
        <v>6</v>
      </c>
      <c r="R2" s="11" t="s">
        <v>36</v>
      </c>
      <c r="S2" s="11" t="s">
        <v>35</v>
      </c>
      <c r="T2" s="11" t="s">
        <v>39</v>
      </c>
      <c r="U2" s="11" t="s">
        <v>40</v>
      </c>
    </row>
    <row r="3" spans="1:21" ht="39.950000000000003" customHeight="1">
      <c r="A3" s="68">
        <v>5.0999999999999996</v>
      </c>
      <c r="B3" s="69" t="s">
        <v>36</v>
      </c>
      <c r="C3" s="69"/>
      <c r="D3" s="70"/>
      <c r="E3" s="69"/>
      <c r="F3" s="69"/>
      <c r="G3" s="69"/>
      <c r="J3" s="1"/>
      <c r="M3" s="1" t="s">
        <v>47</v>
      </c>
      <c r="N3" s="1" t="s">
        <v>7</v>
      </c>
      <c r="O3" s="1">
        <v>1</v>
      </c>
      <c r="P3" s="10" t="s">
        <v>8</v>
      </c>
      <c r="Q3" s="7">
        <f>SUM(E3:E15)</f>
        <v>12</v>
      </c>
      <c r="R3" s="7">
        <f>SUM(E3:E6)</f>
        <v>5</v>
      </c>
      <c r="S3" s="7">
        <f>SUM(E7:E10)</f>
        <v>4</v>
      </c>
      <c r="T3" s="7">
        <f>SUM(E12:E12)</f>
        <v>1</v>
      </c>
      <c r="U3" s="7">
        <f>SUM(E14:E15)</f>
        <v>2</v>
      </c>
    </row>
    <row r="4" spans="1:21" ht="39.950000000000003" customHeight="1">
      <c r="A4" s="57">
        <v>1</v>
      </c>
      <c r="B4" s="97" t="s">
        <v>153</v>
      </c>
      <c r="C4" s="84"/>
      <c r="D4" s="89" t="s">
        <v>102</v>
      </c>
      <c r="E4" s="59">
        <v>3</v>
      </c>
      <c r="F4" s="58" t="str">
        <f>IF(C4="Yes",1,IF(C4="No",0,"Not Answered"))</f>
        <v>Not Answered</v>
      </c>
      <c r="G4" s="59" t="str">
        <f>IF(F4="Not Answered","N/A",F4*E4)</f>
        <v>N/A</v>
      </c>
      <c r="J4" s="1"/>
      <c r="M4" s="1" t="s">
        <v>48</v>
      </c>
      <c r="N4" s="1" t="s">
        <v>9</v>
      </c>
      <c r="O4" s="1">
        <v>2</v>
      </c>
      <c r="P4" s="10" t="s">
        <v>5</v>
      </c>
      <c r="Q4" s="7">
        <f>SUM(G3:G15)</f>
        <v>0</v>
      </c>
      <c r="R4" s="7">
        <f>SUM(G3:G6)</f>
        <v>0</v>
      </c>
      <c r="S4" s="7">
        <f>SUM(G7:G10)</f>
        <v>0</v>
      </c>
      <c r="T4" s="7">
        <f>SUM(G12:G12)</f>
        <v>0</v>
      </c>
      <c r="U4" s="7">
        <f>SUM(G14:G15)</f>
        <v>0</v>
      </c>
    </row>
    <row r="5" spans="1:21" ht="25.5">
      <c r="A5" s="3">
        <v>2</v>
      </c>
      <c r="B5" s="4" t="s">
        <v>106</v>
      </c>
      <c r="C5" s="85"/>
      <c r="D5" s="87" t="s">
        <v>102</v>
      </c>
      <c r="E5" s="7">
        <v>1</v>
      </c>
      <c r="F5" s="13" t="str">
        <f>IF(C5="Yes",1,IF(C5="No",0,"Not Answered"))</f>
        <v>Not Answered</v>
      </c>
      <c r="G5" s="7" t="str">
        <f>IF(F5="Not Answered","N/A",F5*E5)</f>
        <v>N/A</v>
      </c>
      <c r="J5" s="1"/>
      <c r="M5" s="1" t="s">
        <v>49</v>
      </c>
      <c r="N5" s="1" t="s">
        <v>10</v>
      </c>
      <c r="O5" s="1">
        <v>3</v>
      </c>
      <c r="P5" s="10" t="s">
        <v>11</v>
      </c>
      <c r="Q5" s="12">
        <f>(Q4/Q3)*100</f>
        <v>0</v>
      </c>
      <c r="R5" s="12">
        <f>IF(R3=0,0,(R4/R3)*100)</f>
        <v>0</v>
      </c>
      <c r="S5" s="12">
        <f>IF(S3=0,0,(S4/S3)*100)</f>
        <v>0</v>
      </c>
      <c r="T5" s="12">
        <f>IF(T3=0,0,(T4/T3)*100)</f>
        <v>0</v>
      </c>
      <c r="U5" s="12">
        <f>IF(U3=0,0,(U4/U3)*100)</f>
        <v>0</v>
      </c>
    </row>
    <row r="6" spans="1:21" ht="39.950000000000003" customHeight="1">
      <c r="A6" s="6">
        <v>3</v>
      </c>
      <c r="B6" s="97" t="s">
        <v>110</v>
      </c>
      <c r="C6" s="84"/>
      <c r="D6" s="88" t="s">
        <v>102</v>
      </c>
      <c r="E6" s="71">
        <v>1</v>
      </c>
      <c r="F6" s="14" t="str">
        <f>IF(C6="Yes",1,IF(C6="No",0,"Not Answered"))</f>
        <v>Not Answered</v>
      </c>
      <c r="G6" s="8" t="str">
        <f>IF(F6="Not Answered","N/A",F6*E6)</f>
        <v>N/A</v>
      </c>
      <c r="P6" s="10" t="s">
        <v>62</v>
      </c>
      <c r="Q6" s="56">
        <f>Q5/10</f>
        <v>0</v>
      </c>
      <c r="R6" s="56">
        <f>R5/10</f>
        <v>0</v>
      </c>
      <c r="S6" s="56">
        <f>S5/10</f>
        <v>0</v>
      </c>
      <c r="T6" s="56">
        <f>T5/10</f>
        <v>0</v>
      </c>
      <c r="U6" s="56">
        <f>U5/10</f>
        <v>0</v>
      </c>
    </row>
    <row r="7" spans="1:21" ht="39.950000000000003" customHeight="1">
      <c r="A7" s="68">
        <v>5.2</v>
      </c>
      <c r="B7" s="69" t="s">
        <v>35</v>
      </c>
      <c r="C7" s="69"/>
      <c r="D7" s="70"/>
      <c r="E7" s="69"/>
      <c r="F7" s="69"/>
      <c r="G7" s="69"/>
      <c r="P7" s="63"/>
      <c r="Q7" s="64"/>
      <c r="R7" s="64"/>
      <c r="S7" s="64"/>
      <c r="T7" s="64"/>
      <c r="U7" s="64"/>
    </row>
    <row r="8" spans="1:21" ht="39.950000000000003" customHeight="1">
      <c r="A8" s="6">
        <v>1</v>
      </c>
      <c r="B8" s="5" t="s">
        <v>37</v>
      </c>
      <c r="C8" s="84"/>
      <c r="D8" s="88" t="s">
        <v>102</v>
      </c>
      <c r="E8" s="71">
        <v>1</v>
      </c>
      <c r="F8" s="14" t="str">
        <f>IF(C8="Yes",1,IF(C8="No",0,"Not Answered"))</f>
        <v>Not Answered</v>
      </c>
      <c r="G8" s="8" t="str">
        <f>IF(F8="Not Answered","N/A",F8*E8)</f>
        <v>N/A</v>
      </c>
      <c r="P8" s="63"/>
      <c r="Q8" s="66"/>
      <c r="R8" s="66"/>
      <c r="S8" s="66"/>
      <c r="T8" s="66"/>
      <c r="U8" s="66"/>
    </row>
    <row r="9" spans="1:21" ht="39.950000000000003" customHeight="1">
      <c r="A9" s="3">
        <v>2</v>
      </c>
      <c r="B9" s="4" t="s">
        <v>52</v>
      </c>
      <c r="C9" s="85"/>
      <c r="D9" s="87" t="s">
        <v>102</v>
      </c>
      <c r="E9" s="7">
        <v>1</v>
      </c>
      <c r="F9" s="13" t="str">
        <f>IF(C9="Yes",1,IF(C9="No",0,"Not Answered"))</f>
        <v>Not Answered</v>
      </c>
      <c r="G9" s="7" t="str">
        <f>IF(F9="Not Answered","N/A",F9*E9)</f>
        <v>N/A</v>
      </c>
    </row>
    <row r="10" spans="1:21" ht="39.950000000000003" customHeight="1">
      <c r="A10" s="6">
        <v>3</v>
      </c>
      <c r="B10" s="5" t="s">
        <v>38</v>
      </c>
      <c r="C10" s="84"/>
      <c r="D10" s="88" t="s">
        <v>102</v>
      </c>
      <c r="E10" s="59">
        <v>2</v>
      </c>
      <c r="F10" s="14" t="str">
        <f>IF(C10="Yes",1,IF(C10="No",0,"Not Answered"))</f>
        <v>Not Answered</v>
      </c>
      <c r="G10" s="8" t="str">
        <f>IF(F10="Not Answered","N/A",F10*E10)</f>
        <v>N/A</v>
      </c>
      <c r="J10" s="1"/>
    </row>
    <row r="11" spans="1:21" ht="39.950000000000003" customHeight="1">
      <c r="A11" s="68">
        <v>5.3</v>
      </c>
      <c r="B11" s="69" t="s">
        <v>39</v>
      </c>
      <c r="C11" s="69"/>
      <c r="D11" s="70"/>
      <c r="E11" s="69"/>
      <c r="F11" s="69"/>
      <c r="G11" s="69"/>
      <c r="J11" s="1"/>
    </row>
    <row r="12" spans="1:21" ht="39.950000000000003" customHeight="1">
      <c r="A12" s="59">
        <v>1</v>
      </c>
      <c r="B12" s="97" t="s">
        <v>111</v>
      </c>
      <c r="C12" s="84"/>
      <c r="D12" s="89" t="s">
        <v>102</v>
      </c>
      <c r="E12" s="7">
        <v>1</v>
      </c>
      <c r="F12" s="13" t="str">
        <f>IF(C12="Yes",1,IF(C12="No",0,"Not Answered"))</f>
        <v>Not Answered</v>
      </c>
      <c r="G12" s="7" t="str">
        <f>IF(F12="Not Answered","N/A",F12*E12)</f>
        <v>N/A</v>
      </c>
      <c r="J12" s="1"/>
    </row>
    <row r="13" spans="1:21" ht="39.950000000000003" customHeight="1">
      <c r="A13" s="68">
        <v>5.4</v>
      </c>
      <c r="B13" s="69" t="s">
        <v>40</v>
      </c>
      <c r="C13" s="69"/>
      <c r="D13" s="70"/>
      <c r="E13" s="69"/>
      <c r="F13" s="69"/>
      <c r="G13" s="69"/>
      <c r="J13" s="1"/>
    </row>
    <row r="14" spans="1:21" ht="39.950000000000003" customHeight="1">
      <c r="A14" s="8">
        <v>1</v>
      </c>
      <c r="B14" s="99" t="s">
        <v>112</v>
      </c>
      <c r="C14" s="84"/>
      <c r="D14" s="86" t="s">
        <v>102</v>
      </c>
      <c r="E14" s="71">
        <v>1</v>
      </c>
      <c r="F14" s="14" t="str">
        <f>IF(C14="Yes",1,IF(C14="No",0,"Not Answered"))</f>
        <v>Not Answered</v>
      </c>
      <c r="G14" s="8" t="str">
        <f>IF(F14="Not Answered","N/A",F14*E14)</f>
        <v>N/A</v>
      </c>
      <c r="J14" s="1"/>
    </row>
    <row r="15" spans="1:21" ht="39.950000000000003" customHeight="1">
      <c r="A15" s="7">
        <v>2</v>
      </c>
      <c r="B15" s="98" t="s">
        <v>113</v>
      </c>
      <c r="C15" s="85"/>
      <c r="D15" s="87" t="s">
        <v>102</v>
      </c>
      <c r="E15" s="7">
        <v>1</v>
      </c>
      <c r="F15" s="13" t="str">
        <f>IF(C15="Yes",1,IF(C15="No",0,"Not Answered"))</f>
        <v>Not Answered</v>
      </c>
      <c r="G15" s="7" t="str">
        <f>IF(F15="Not Answered","N/A",F15*E15)</f>
        <v>N/A</v>
      </c>
      <c r="J15" s="1"/>
    </row>
    <row r="16" spans="1:21" ht="39.950000000000003" customHeight="1">
      <c r="A16" s="153" t="s">
        <v>12</v>
      </c>
      <c r="B16" s="153"/>
      <c r="C16" s="153"/>
      <c r="D16" s="153"/>
      <c r="E16" s="15"/>
      <c r="F16" s="1"/>
      <c r="G16" s="1"/>
      <c r="J16" s="1"/>
    </row>
    <row r="17" spans="1:10" ht="39.950000000000003" customHeight="1">
      <c r="A17" s="154" t="s">
        <v>51</v>
      </c>
      <c r="B17" s="155"/>
      <c r="C17" s="155"/>
      <c r="D17" s="156"/>
      <c r="E17" s="16"/>
      <c r="F17" s="1"/>
      <c r="G17" s="1"/>
      <c r="H17" s="1"/>
      <c r="J17" s="1"/>
    </row>
    <row r="18" spans="1:10" ht="39.950000000000003" customHeight="1">
      <c r="A18" s="1"/>
      <c r="C18" s="1"/>
      <c r="E18" s="17"/>
      <c r="F18" s="17"/>
      <c r="G18" s="17"/>
      <c r="H18" s="1"/>
      <c r="I18" s="16"/>
      <c r="J18" s="1"/>
    </row>
    <row r="19" spans="1:10" ht="39.950000000000003" customHeight="1" thickBot="1">
      <c r="A19" s="1"/>
      <c r="C19" s="18" t="s">
        <v>13</v>
      </c>
      <c r="E19" s="17"/>
      <c r="F19" s="17"/>
      <c r="G19" s="17"/>
      <c r="H19" s="17"/>
      <c r="I19" s="17"/>
      <c r="J19" s="1"/>
    </row>
    <row r="20" spans="1:10" ht="50.1" customHeight="1">
      <c r="A20" s="1"/>
      <c r="C20" s="19">
        <f>R6</f>
        <v>0</v>
      </c>
      <c r="D20" s="20" t="s">
        <v>36</v>
      </c>
      <c r="E20" s="17"/>
      <c r="F20" s="17"/>
      <c r="G20" s="17"/>
      <c r="H20" s="17"/>
      <c r="I20" s="17"/>
      <c r="J20" s="1"/>
    </row>
    <row r="21" spans="1:10" ht="39.950000000000003" customHeight="1">
      <c r="A21" s="1"/>
      <c r="C21" s="21">
        <f>S6</f>
        <v>0</v>
      </c>
      <c r="D21" s="22" t="s">
        <v>35</v>
      </c>
      <c r="E21" s="17"/>
      <c r="F21" s="17"/>
      <c r="G21" s="17"/>
      <c r="H21" s="17"/>
      <c r="I21" s="17"/>
      <c r="J21" s="1"/>
    </row>
    <row r="22" spans="1:10" ht="39.950000000000003" customHeight="1">
      <c r="A22" s="1"/>
      <c r="C22" s="21">
        <f>T6</f>
        <v>0</v>
      </c>
      <c r="D22" s="22" t="s">
        <v>39</v>
      </c>
      <c r="E22" s="17"/>
      <c r="F22" s="17"/>
      <c r="G22" s="17"/>
      <c r="H22" s="17"/>
      <c r="I22" s="17"/>
      <c r="J22" s="1"/>
    </row>
    <row r="23" spans="1:10" ht="39.950000000000003" customHeight="1" thickBot="1">
      <c r="A23" s="1"/>
      <c r="C23" s="23">
        <f>U6</f>
        <v>0</v>
      </c>
      <c r="D23" s="24" t="s">
        <v>40</v>
      </c>
      <c r="J23" s="1"/>
    </row>
  </sheetData>
  <mergeCells count="2">
    <mergeCell ref="A16:D16"/>
    <mergeCell ref="A17:D17"/>
  </mergeCells>
  <phoneticPr fontId="6" type="noConversion"/>
  <conditionalFormatting sqref="F14:F15 F3:F6 F8:F10 F12">
    <cfRule type="cellIs" dxfId="7" priority="1" stopIfTrue="1" operator="between">
      <formula>0</formula>
      <formula>1</formula>
    </cfRule>
  </conditionalFormatting>
  <conditionalFormatting sqref="C20:C23">
    <cfRule type="cellIs" dxfId="6" priority="2" stopIfTrue="1" operator="notBetween">
      <formula>3</formula>
      <formula>10</formula>
    </cfRule>
    <cfRule type="cellIs" dxfId="5" priority="3" stopIfTrue="1" operator="between">
      <formula>3</formula>
      <formula>6.99999</formula>
    </cfRule>
    <cfRule type="cellIs" dxfId="4" priority="4" stopIfTrue="1" operator="greaterThan">
      <formula>7</formula>
    </cfRule>
  </conditionalFormatting>
  <dataValidations disablePrompts="1" count="1">
    <dataValidation type="list" allowBlank="1" showInputMessage="1" showErrorMessage="1" errorTitle="Input Error" error="Not a valid entry please use Yes or No" sqref="C14:C15 C4:C6 C12 C8:C10">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5125"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5125" r:id="rId4" name="ReturnToMain_Button"/>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V41"/>
  <sheetViews>
    <sheetView showGridLines="0" showRowColHeaders="0" zoomScale="82" zoomScaleNormal="82" workbookViewId="0"/>
  </sheetViews>
  <sheetFormatPr defaultRowHeight="39.950000000000003" customHeight="1"/>
  <cols>
    <col min="1" max="1" width="5.7109375" style="2" customWidth="1"/>
    <col min="2" max="2" width="80.7109375" style="2" customWidth="1"/>
    <col min="3" max="3" width="12.7109375" style="2" customWidth="1"/>
    <col min="4" max="4" width="100.7109375" style="2" customWidth="1"/>
    <col min="5" max="7" width="12.7109375" style="2" hidden="1" customWidth="1"/>
    <col min="8" max="15" width="9.140625" style="2" hidden="1" customWidth="1"/>
    <col min="16" max="22" width="20.7109375" style="2" hidden="1" customWidth="1"/>
    <col min="23" max="38" width="9.140625" style="2" customWidth="1"/>
    <col min="39" max="16384" width="9.140625" style="2"/>
  </cols>
  <sheetData>
    <row r="1" spans="1:22" ht="39.950000000000003" customHeight="1">
      <c r="A1" s="68"/>
      <c r="B1" s="68"/>
      <c r="C1" s="68"/>
      <c r="D1" s="68"/>
      <c r="E1" s="68"/>
      <c r="F1" s="68"/>
      <c r="G1" s="68"/>
    </row>
    <row r="2" spans="1:22" ht="60" customHeight="1">
      <c r="A2" s="68">
        <v>6</v>
      </c>
      <c r="B2" s="69" t="s">
        <v>70</v>
      </c>
      <c r="C2" s="68" t="s">
        <v>2</v>
      </c>
      <c r="D2" s="70" t="s">
        <v>3</v>
      </c>
      <c r="E2" s="68" t="s">
        <v>4</v>
      </c>
      <c r="F2" s="68" t="s">
        <v>2</v>
      </c>
      <c r="G2" s="68" t="s">
        <v>5</v>
      </c>
      <c r="J2" s="1"/>
      <c r="M2" s="1"/>
      <c r="N2" s="1"/>
      <c r="O2" s="1"/>
      <c r="P2" s="10"/>
      <c r="Q2" s="11" t="s">
        <v>6</v>
      </c>
      <c r="R2" s="11" t="s">
        <v>0</v>
      </c>
      <c r="S2" s="11" t="s">
        <v>71</v>
      </c>
      <c r="T2" s="11" t="s">
        <v>72</v>
      </c>
      <c r="U2" s="11" t="s">
        <v>1</v>
      </c>
      <c r="V2" s="11" t="s">
        <v>73</v>
      </c>
    </row>
    <row r="3" spans="1:22" ht="39.950000000000003" customHeight="1">
      <c r="A3" s="68">
        <v>6.1</v>
      </c>
      <c r="B3" s="69" t="s">
        <v>0</v>
      </c>
      <c r="C3" s="69"/>
      <c r="D3" s="70"/>
      <c r="E3" s="69"/>
      <c r="F3" s="69"/>
      <c r="G3" s="69"/>
      <c r="J3" s="1"/>
      <c r="M3" s="1" t="s">
        <v>47</v>
      </c>
      <c r="N3" s="1" t="s">
        <v>7</v>
      </c>
      <c r="O3" s="1">
        <v>1</v>
      </c>
      <c r="P3" s="10" t="s">
        <v>8</v>
      </c>
      <c r="Q3" s="7">
        <f>SUM(E3:E32)</f>
        <v>43</v>
      </c>
      <c r="R3" s="7">
        <f>SUM(E4:E7)</f>
        <v>4</v>
      </c>
      <c r="S3" s="7">
        <f>SUM(E9:E15)</f>
        <v>12</v>
      </c>
      <c r="T3" s="7">
        <f>SUM(E17:E22)</f>
        <v>9</v>
      </c>
      <c r="U3" s="7">
        <f>SUM(E24:E26)</f>
        <v>3</v>
      </c>
      <c r="V3" s="7">
        <f>SUM(E28:E32)</f>
        <v>15</v>
      </c>
    </row>
    <row r="4" spans="1:22" ht="51">
      <c r="A4" s="57">
        <v>1</v>
      </c>
      <c r="B4" s="97" t="s">
        <v>114</v>
      </c>
      <c r="C4" s="84"/>
      <c r="D4" s="89" t="s">
        <v>102</v>
      </c>
      <c r="E4" s="71">
        <v>1</v>
      </c>
      <c r="F4" s="58" t="str">
        <f>IF(C4="Yes",1,IF(C4="No",0,"Not Answered"))</f>
        <v>Not Answered</v>
      </c>
      <c r="G4" s="59" t="str">
        <f>IF(F4="Not Answered","N/A",F4*E4)</f>
        <v>N/A</v>
      </c>
      <c r="J4" s="1"/>
      <c r="M4" s="1" t="s">
        <v>48</v>
      </c>
      <c r="N4" s="1" t="s">
        <v>9</v>
      </c>
      <c r="O4" s="1">
        <v>2</v>
      </c>
      <c r="P4" s="10" t="s">
        <v>5</v>
      </c>
      <c r="Q4" s="7">
        <f>SUM(G3:G32)</f>
        <v>0</v>
      </c>
      <c r="R4" s="7">
        <f>SUM(G4:G7)</f>
        <v>0</v>
      </c>
      <c r="S4" s="7">
        <f>SUM(G9:G15)</f>
        <v>0</v>
      </c>
      <c r="T4" s="7">
        <f>SUM(G17:G22)</f>
        <v>0</v>
      </c>
      <c r="U4" s="7">
        <f>SUM(G24:G26)</f>
        <v>0</v>
      </c>
      <c r="V4" s="7">
        <f>SUM(G28:G32)</f>
        <v>0</v>
      </c>
    </row>
    <row r="5" spans="1:22" ht="39.950000000000003" customHeight="1">
      <c r="A5" s="3">
        <v>2</v>
      </c>
      <c r="B5" s="98" t="s">
        <v>115</v>
      </c>
      <c r="C5" s="85"/>
      <c r="D5" s="87" t="s">
        <v>102</v>
      </c>
      <c r="E5" s="7">
        <v>1</v>
      </c>
      <c r="F5" s="13" t="str">
        <f>IF(C5="Yes",1,IF(C5="No",0,"Not Answered"))</f>
        <v>Not Answered</v>
      </c>
      <c r="G5" s="7" t="str">
        <f>IF(F5="Not Answered","N/A",F5*E5)</f>
        <v>N/A</v>
      </c>
      <c r="J5" s="1"/>
      <c r="M5" s="1" t="s">
        <v>49</v>
      </c>
      <c r="N5" s="1" t="s">
        <v>10</v>
      </c>
      <c r="O5" s="1">
        <v>3</v>
      </c>
      <c r="P5" s="10" t="s">
        <v>11</v>
      </c>
      <c r="Q5" s="12">
        <f>(Q4/Q3)*100</f>
        <v>0</v>
      </c>
      <c r="R5" s="12">
        <f>IF(R3=0,0,(R4/R3)*100)</f>
        <v>0</v>
      </c>
      <c r="S5" s="12">
        <f>IF(S3=0,0,(S4/S3)*100)</f>
        <v>0</v>
      </c>
      <c r="T5" s="12">
        <f>IF(T3=0,0,(T4/T3)*100)</f>
        <v>0</v>
      </c>
      <c r="U5" s="12">
        <f>IF(U3=0,0,(U4/U3)*100)</f>
        <v>0</v>
      </c>
      <c r="V5" s="12">
        <f>IF(V3=0,0,(V4/V3)*100)</f>
        <v>0</v>
      </c>
    </row>
    <row r="6" spans="1:22" ht="39.950000000000003" customHeight="1">
      <c r="A6" s="6">
        <v>3</v>
      </c>
      <c r="B6" s="5" t="s">
        <v>97</v>
      </c>
      <c r="C6" s="84"/>
      <c r="D6" s="88" t="s">
        <v>102</v>
      </c>
      <c r="E6" s="71">
        <v>1</v>
      </c>
      <c r="F6" s="14" t="str">
        <f>IF(C6="Yes",1,IF(C6="No",0,"Not Answered"))</f>
        <v>Not Answered</v>
      </c>
      <c r="G6" s="8" t="str">
        <f>IF(F6="Not Answered","N/A",F6*E6)</f>
        <v>N/A</v>
      </c>
      <c r="P6" s="10" t="s">
        <v>62</v>
      </c>
      <c r="Q6" s="56">
        <f t="shared" ref="Q6:V6" si="0">Q5/10</f>
        <v>0</v>
      </c>
      <c r="R6" s="56">
        <f t="shared" si="0"/>
        <v>0</v>
      </c>
      <c r="S6" s="56">
        <f t="shared" si="0"/>
        <v>0</v>
      </c>
      <c r="T6" s="56">
        <f t="shared" si="0"/>
        <v>0</v>
      </c>
      <c r="U6" s="56">
        <f t="shared" si="0"/>
        <v>0</v>
      </c>
      <c r="V6" s="56">
        <f t="shared" si="0"/>
        <v>0</v>
      </c>
    </row>
    <row r="7" spans="1:22" ht="39.950000000000003" customHeight="1">
      <c r="A7" s="3">
        <v>4</v>
      </c>
      <c r="B7" s="4" t="s">
        <v>98</v>
      </c>
      <c r="C7" s="85"/>
      <c r="D7" s="87" t="s">
        <v>102</v>
      </c>
      <c r="E7" s="7">
        <v>1</v>
      </c>
      <c r="F7" s="13" t="str">
        <f>IF(C7="Yes",1,IF(C7="No",0,"Not Answered"))</f>
        <v>Not Answered</v>
      </c>
      <c r="G7" s="7" t="str">
        <f>IF(F7="Not Answered","N/A",F7*E7)</f>
        <v>N/A</v>
      </c>
      <c r="P7" s="63"/>
      <c r="Q7" s="64"/>
      <c r="R7" s="64"/>
      <c r="S7" s="64"/>
      <c r="T7" s="64"/>
      <c r="U7" s="64"/>
      <c r="V7" s="64"/>
    </row>
    <row r="8" spans="1:22" ht="39.950000000000003" customHeight="1">
      <c r="A8" s="68">
        <v>6.2</v>
      </c>
      <c r="B8" s="69" t="s">
        <v>71</v>
      </c>
      <c r="C8" s="69"/>
      <c r="D8" s="70"/>
      <c r="E8" s="69"/>
      <c r="F8" s="69"/>
      <c r="G8" s="69"/>
      <c r="P8" s="63"/>
      <c r="Q8" s="65"/>
      <c r="R8" s="65"/>
      <c r="S8" s="65"/>
      <c r="T8" s="65"/>
      <c r="U8" s="65"/>
      <c r="V8" s="65"/>
    </row>
    <row r="9" spans="1:22" ht="39.950000000000003" customHeight="1">
      <c r="A9" s="6">
        <v>1</v>
      </c>
      <c r="B9" s="97" t="s">
        <v>116</v>
      </c>
      <c r="C9" s="84"/>
      <c r="D9" s="88" t="s">
        <v>102</v>
      </c>
      <c r="E9" s="71">
        <v>1</v>
      </c>
      <c r="F9" s="14" t="str">
        <f t="shared" ref="F9:F15" si="1">IF(C9="Yes",1,IF(C9="No",0,"Not Answered"))</f>
        <v>Not Answered</v>
      </c>
      <c r="G9" s="8" t="str">
        <f t="shared" ref="G9:G15" si="2">IF(F9="Not Answered","N/A",F9*E9)</f>
        <v>N/A</v>
      </c>
    </row>
    <row r="10" spans="1:22" ht="39.950000000000003" customHeight="1">
      <c r="A10" s="3">
        <v>2</v>
      </c>
      <c r="B10" s="98" t="s">
        <v>117</v>
      </c>
      <c r="C10" s="85"/>
      <c r="D10" s="87" t="s">
        <v>102</v>
      </c>
      <c r="E10" s="7">
        <v>1</v>
      </c>
      <c r="F10" s="13" t="str">
        <f t="shared" si="1"/>
        <v>Not Answered</v>
      </c>
      <c r="G10" s="7" t="str">
        <f t="shared" si="2"/>
        <v>N/A</v>
      </c>
      <c r="J10" s="1"/>
    </row>
    <row r="11" spans="1:22" ht="39.950000000000003" customHeight="1">
      <c r="A11" s="6">
        <v>3</v>
      </c>
      <c r="B11" s="97" t="s">
        <v>156</v>
      </c>
      <c r="C11" s="84"/>
      <c r="D11" s="88" t="s">
        <v>102</v>
      </c>
      <c r="E11" s="71">
        <v>1</v>
      </c>
      <c r="F11" s="14" t="str">
        <f t="shared" si="1"/>
        <v>Not Answered</v>
      </c>
      <c r="G11" s="8" t="str">
        <f t="shared" si="2"/>
        <v>N/A</v>
      </c>
      <c r="J11" s="1"/>
    </row>
    <row r="12" spans="1:22" ht="39.950000000000003" customHeight="1">
      <c r="A12" s="3">
        <v>4</v>
      </c>
      <c r="B12" s="98" t="s">
        <v>152</v>
      </c>
      <c r="C12" s="85"/>
      <c r="D12" s="87" t="s">
        <v>102</v>
      </c>
      <c r="E12" s="7">
        <v>1</v>
      </c>
      <c r="F12" s="13" t="str">
        <f t="shared" si="1"/>
        <v>Not Answered</v>
      </c>
      <c r="G12" s="7" t="str">
        <f t="shared" si="2"/>
        <v>N/A</v>
      </c>
      <c r="J12" s="1"/>
    </row>
    <row r="13" spans="1:22" ht="39.950000000000003" customHeight="1">
      <c r="A13" s="8">
        <v>5</v>
      </c>
      <c r="B13" s="99" t="s">
        <v>118</v>
      </c>
      <c r="C13" s="84"/>
      <c r="D13" s="86" t="s">
        <v>102</v>
      </c>
      <c r="E13" s="71">
        <v>3</v>
      </c>
      <c r="F13" s="14" t="str">
        <f t="shared" si="1"/>
        <v>Not Answered</v>
      </c>
      <c r="G13" s="8" t="str">
        <f t="shared" si="2"/>
        <v>N/A</v>
      </c>
      <c r="J13" s="1"/>
    </row>
    <row r="14" spans="1:22" ht="39.950000000000003" customHeight="1">
      <c r="A14" s="7">
        <v>6</v>
      </c>
      <c r="B14" s="4" t="s">
        <v>74</v>
      </c>
      <c r="C14" s="85"/>
      <c r="D14" s="87" t="s">
        <v>102</v>
      </c>
      <c r="E14" s="7">
        <v>1</v>
      </c>
      <c r="F14" s="13" t="str">
        <f t="shared" si="1"/>
        <v>Not Answered</v>
      </c>
      <c r="G14" s="7" t="str">
        <f t="shared" si="2"/>
        <v>N/A</v>
      </c>
      <c r="J14" s="1"/>
    </row>
    <row r="15" spans="1:22" ht="39.950000000000003" customHeight="1">
      <c r="A15" s="8">
        <v>7</v>
      </c>
      <c r="B15" s="99" t="s">
        <v>131</v>
      </c>
      <c r="C15" s="84"/>
      <c r="D15" s="86" t="s">
        <v>102</v>
      </c>
      <c r="E15" s="71">
        <v>4</v>
      </c>
      <c r="F15" s="14" t="str">
        <f t="shared" si="1"/>
        <v>Not Answered</v>
      </c>
      <c r="G15" s="8" t="str">
        <f t="shared" si="2"/>
        <v>N/A</v>
      </c>
      <c r="H15" s="1"/>
      <c r="J15" s="1"/>
    </row>
    <row r="16" spans="1:22" ht="39.950000000000003" customHeight="1">
      <c r="A16" s="68">
        <v>6.3</v>
      </c>
      <c r="B16" s="69" t="s">
        <v>72</v>
      </c>
      <c r="C16" s="69"/>
      <c r="D16" s="70"/>
      <c r="E16" s="69"/>
      <c r="F16" s="69"/>
      <c r="G16" s="69"/>
      <c r="J16" s="1"/>
    </row>
    <row r="17" spans="1:10" ht="39.950000000000003" customHeight="1">
      <c r="A17" s="8">
        <v>1</v>
      </c>
      <c r="B17" s="9" t="s">
        <v>107</v>
      </c>
      <c r="C17" s="84"/>
      <c r="D17" s="86" t="s">
        <v>102</v>
      </c>
      <c r="E17" s="71">
        <v>1</v>
      </c>
      <c r="F17" s="14" t="str">
        <f t="shared" ref="F17:F22" si="3">IF(C17="Yes",1,IF(C17="No",0,"Not Answered"))</f>
        <v>Not Answered</v>
      </c>
      <c r="G17" s="8" t="str">
        <f t="shared" ref="G17:G22" si="4">IF(F17="Not Answered","N/A",F17*E17)</f>
        <v>N/A</v>
      </c>
      <c r="J17" s="1"/>
    </row>
    <row r="18" spans="1:10" ht="39.950000000000003" customHeight="1">
      <c r="A18" s="7">
        <v>2</v>
      </c>
      <c r="B18" s="4" t="s">
        <v>75</v>
      </c>
      <c r="C18" s="85"/>
      <c r="D18" s="87" t="s">
        <v>102</v>
      </c>
      <c r="E18" s="7">
        <v>1</v>
      </c>
      <c r="F18" s="13" t="str">
        <f t="shared" si="3"/>
        <v>Not Answered</v>
      </c>
      <c r="G18" s="7" t="str">
        <f t="shared" si="4"/>
        <v>N/A</v>
      </c>
      <c r="J18" s="1"/>
    </row>
    <row r="19" spans="1:10" ht="39.950000000000003" customHeight="1">
      <c r="A19" s="8">
        <v>3</v>
      </c>
      <c r="B19" s="9" t="s">
        <v>76</v>
      </c>
      <c r="C19" s="84"/>
      <c r="D19" s="86" t="s">
        <v>102</v>
      </c>
      <c r="E19" s="71">
        <v>1</v>
      </c>
      <c r="F19" s="14" t="str">
        <f t="shared" si="3"/>
        <v>Not Answered</v>
      </c>
      <c r="G19" s="8" t="str">
        <f t="shared" si="4"/>
        <v>N/A</v>
      </c>
      <c r="H19" s="1"/>
      <c r="J19" s="1"/>
    </row>
    <row r="20" spans="1:10" ht="39.950000000000003" customHeight="1">
      <c r="A20" s="100">
        <v>4</v>
      </c>
      <c r="B20" s="101" t="s">
        <v>63</v>
      </c>
      <c r="C20" s="102"/>
      <c r="D20" s="103" t="s">
        <v>102</v>
      </c>
      <c r="E20" s="104">
        <v>4</v>
      </c>
      <c r="F20" s="105" t="str">
        <f t="shared" si="3"/>
        <v>Not Answered</v>
      </c>
      <c r="G20" s="104" t="str">
        <f t="shared" si="4"/>
        <v>N/A</v>
      </c>
      <c r="H20" s="1"/>
      <c r="I20" s="16"/>
      <c r="J20" s="1"/>
    </row>
    <row r="21" spans="1:10" ht="39.950000000000003" customHeight="1">
      <c r="A21" s="96">
        <v>5</v>
      </c>
      <c r="B21" s="93" t="s">
        <v>108</v>
      </c>
      <c r="C21" s="94"/>
      <c r="D21" s="95" t="s">
        <v>102</v>
      </c>
      <c r="E21" s="92">
        <v>1</v>
      </c>
      <c r="F21" s="107" t="str">
        <f t="shared" si="3"/>
        <v>Not Answered</v>
      </c>
      <c r="G21" s="92" t="str">
        <f t="shared" si="4"/>
        <v>N/A</v>
      </c>
      <c r="H21" s="17"/>
      <c r="I21" s="17"/>
      <c r="J21" s="1"/>
    </row>
    <row r="22" spans="1:10" ht="39.950000000000003" customHeight="1">
      <c r="A22" s="100">
        <v>6</v>
      </c>
      <c r="B22" s="106" t="s">
        <v>109</v>
      </c>
      <c r="C22" s="102"/>
      <c r="D22" s="103" t="s">
        <v>102</v>
      </c>
      <c r="E22" s="104">
        <v>1</v>
      </c>
      <c r="F22" s="105" t="str">
        <f t="shared" si="3"/>
        <v>Not Answered</v>
      </c>
      <c r="G22" s="104" t="str">
        <f t="shared" si="4"/>
        <v>N/A</v>
      </c>
      <c r="H22" s="17"/>
      <c r="I22" s="17"/>
      <c r="J22" s="1"/>
    </row>
    <row r="23" spans="1:10" ht="39.950000000000003" customHeight="1">
      <c r="A23" s="68">
        <v>6.4</v>
      </c>
      <c r="B23" s="69" t="s">
        <v>1</v>
      </c>
      <c r="C23" s="69"/>
      <c r="D23" s="70"/>
      <c r="E23" s="69"/>
      <c r="F23" s="69"/>
      <c r="G23" s="69"/>
      <c r="J23" s="1"/>
    </row>
    <row r="24" spans="1:10" ht="39.950000000000003" customHeight="1">
      <c r="A24" s="8">
        <v>1</v>
      </c>
      <c r="B24" s="9" t="s">
        <v>77</v>
      </c>
      <c r="C24" s="84"/>
      <c r="D24" s="86" t="s">
        <v>102</v>
      </c>
      <c r="E24" s="71">
        <v>1</v>
      </c>
      <c r="F24" s="14" t="str">
        <f>IF(C24="Yes",1,IF(C24="No",0,"Not Answered"))</f>
        <v>Not Answered</v>
      </c>
      <c r="G24" s="8" t="str">
        <f>IF(F24="Not Answered","N/A",F24*E24)</f>
        <v>N/A</v>
      </c>
      <c r="J24" s="1"/>
    </row>
    <row r="25" spans="1:10" ht="39.950000000000003" customHeight="1">
      <c r="A25" s="7">
        <v>2</v>
      </c>
      <c r="B25" s="98" t="s">
        <v>119</v>
      </c>
      <c r="C25" s="85"/>
      <c r="D25" s="87" t="s">
        <v>102</v>
      </c>
      <c r="E25" s="7">
        <v>1</v>
      </c>
      <c r="F25" s="13" t="str">
        <f>IF(C25="Yes",1,IF(C25="No",0,"Not Answered"))</f>
        <v>Not Answered</v>
      </c>
      <c r="G25" s="7" t="str">
        <f>IF(F25="Not Answered","N/A",F25*E25)</f>
        <v>N/A</v>
      </c>
      <c r="J25" s="1"/>
    </row>
    <row r="26" spans="1:10" ht="39.950000000000003" customHeight="1">
      <c r="A26" s="92">
        <v>3</v>
      </c>
      <c r="B26" s="93" t="s">
        <v>137</v>
      </c>
      <c r="C26" s="94"/>
      <c r="D26" s="95" t="s">
        <v>102</v>
      </c>
      <c r="E26" s="7">
        <v>1</v>
      </c>
      <c r="F26" s="13" t="str">
        <f>IF(C26="Yes",1,IF(C26="No",0,"Not Answered"))</f>
        <v>Not Answered</v>
      </c>
      <c r="G26" s="7" t="str">
        <f>IF(F26="Not Answered","N/A",F26*E26)</f>
        <v>N/A</v>
      </c>
      <c r="J26" s="1"/>
    </row>
    <row r="27" spans="1:10" ht="39.950000000000003" customHeight="1">
      <c r="A27" s="68">
        <v>6.5</v>
      </c>
      <c r="B27" s="69" t="s">
        <v>73</v>
      </c>
      <c r="C27" s="69"/>
      <c r="D27" s="70"/>
      <c r="E27" s="69"/>
      <c r="F27" s="69"/>
      <c r="G27" s="69"/>
      <c r="J27" s="1"/>
    </row>
    <row r="28" spans="1:10" ht="39.950000000000003" customHeight="1">
      <c r="A28" s="8">
        <v>1</v>
      </c>
      <c r="B28" s="5" t="s">
        <v>78</v>
      </c>
      <c r="C28" s="84"/>
      <c r="D28" s="86" t="s">
        <v>102</v>
      </c>
      <c r="E28" s="71">
        <v>4</v>
      </c>
      <c r="F28" s="14" t="str">
        <f>IF(C28="Yes",1,IF(C28="No",0,"Not Answered"))</f>
        <v>Not Answered</v>
      </c>
      <c r="G28" s="8" t="str">
        <f>IF(F28="Not Answered","N/A",F28*E28)</f>
        <v>N/A</v>
      </c>
      <c r="H28" s="1"/>
      <c r="I28" s="16"/>
      <c r="J28" s="1"/>
    </row>
    <row r="29" spans="1:10" ht="39.950000000000003" customHeight="1">
      <c r="A29" s="7">
        <v>2</v>
      </c>
      <c r="B29" s="4" t="s">
        <v>79</v>
      </c>
      <c r="C29" s="85"/>
      <c r="D29" s="87" t="s">
        <v>102</v>
      </c>
      <c r="E29" s="7">
        <v>4</v>
      </c>
      <c r="F29" s="13" t="str">
        <f>IF(C29="Yes",1,IF(C29="No",0,"Not Answered"))</f>
        <v>Not Answered</v>
      </c>
      <c r="G29" s="7" t="str">
        <f>IF(F29="Not Answered","N/A",F29*E29)</f>
        <v>N/A</v>
      </c>
      <c r="J29" s="1"/>
    </row>
    <row r="30" spans="1:10" ht="39.950000000000003" customHeight="1">
      <c r="A30" s="8">
        <v>3</v>
      </c>
      <c r="B30" s="99" t="s">
        <v>146</v>
      </c>
      <c r="C30" s="84"/>
      <c r="D30" s="86" t="s">
        <v>102</v>
      </c>
      <c r="E30" s="71">
        <v>4</v>
      </c>
      <c r="F30" s="14" t="str">
        <f>IF(C30="Yes",1,IF(C30="No",0,"Not Answered"))</f>
        <v>Not Answered</v>
      </c>
      <c r="G30" s="8" t="str">
        <f>IF(F30="Not Answered","N/A",F30*E30)</f>
        <v>N/A</v>
      </c>
      <c r="J30" s="1"/>
    </row>
    <row r="31" spans="1:10" ht="39.950000000000003" customHeight="1">
      <c r="A31" s="7">
        <v>4</v>
      </c>
      <c r="B31" s="98" t="s">
        <v>120</v>
      </c>
      <c r="C31" s="85"/>
      <c r="D31" s="87" t="s">
        <v>102</v>
      </c>
      <c r="E31" s="7">
        <v>2</v>
      </c>
      <c r="F31" s="13" t="str">
        <f>IF(C31="Yes",1,IF(C31="No",0,"Not Answered"))</f>
        <v>Not Answered</v>
      </c>
      <c r="G31" s="7" t="str">
        <f>IF(F31="Not Answered","N/A",F31*E31)</f>
        <v>N/A</v>
      </c>
      <c r="J31" s="1"/>
    </row>
    <row r="32" spans="1:10" ht="39.950000000000003" customHeight="1">
      <c r="A32" s="6">
        <v>5</v>
      </c>
      <c r="B32" s="5" t="s">
        <v>136</v>
      </c>
      <c r="C32" s="84"/>
      <c r="D32" s="88" t="s">
        <v>102</v>
      </c>
      <c r="E32" s="71">
        <v>1</v>
      </c>
      <c r="F32" s="14" t="str">
        <f>IF(C32="Yes",1,IF(C32="No",0,"Not Answered"))</f>
        <v>Not Answered</v>
      </c>
      <c r="G32" s="8" t="str">
        <f>IF(F32="Not Answered","N/A",F32*E32)</f>
        <v>N/A</v>
      </c>
      <c r="H32" s="1"/>
      <c r="J32" s="1"/>
    </row>
    <row r="33" spans="1:10" ht="39.950000000000003" customHeight="1">
      <c r="A33" s="153" t="s">
        <v>12</v>
      </c>
      <c r="B33" s="153"/>
      <c r="C33" s="153"/>
      <c r="D33" s="153"/>
      <c r="H33" s="1"/>
      <c r="I33" s="16"/>
      <c r="J33" s="1"/>
    </row>
    <row r="34" spans="1:10" ht="39.950000000000003" customHeight="1">
      <c r="A34" s="154" t="s">
        <v>51</v>
      </c>
      <c r="B34" s="155"/>
      <c r="C34" s="155"/>
      <c r="D34" s="156"/>
      <c r="E34" s="15"/>
      <c r="F34" s="1"/>
      <c r="G34" s="1"/>
      <c r="H34" s="17"/>
      <c r="I34" s="17"/>
      <c r="J34" s="1"/>
    </row>
    <row r="35" spans="1:10" ht="39.950000000000003" customHeight="1">
      <c r="A35" s="1"/>
      <c r="C35" s="1"/>
      <c r="E35" s="16"/>
      <c r="F35" s="1"/>
      <c r="G35" s="1"/>
      <c r="H35" s="1"/>
      <c r="I35" s="16"/>
      <c r="J35" s="1"/>
    </row>
    <row r="36" spans="1:10" ht="39.950000000000003" customHeight="1" thickBot="1">
      <c r="A36" s="1"/>
      <c r="C36" s="18" t="s">
        <v>13</v>
      </c>
      <c r="E36" s="17"/>
      <c r="F36" s="17"/>
      <c r="G36" s="17"/>
      <c r="H36" s="17"/>
      <c r="I36" s="17"/>
      <c r="J36" s="1"/>
    </row>
    <row r="37" spans="1:10" ht="39.950000000000003" customHeight="1">
      <c r="A37" s="1"/>
      <c r="C37" s="19">
        <f>R6</f>
        <v>0</v>
      </c>
      <c r="D37" s="20" t="s">
        <v>0</v>
      </c>
      <c r="E37" s="17"/>
      <c r="F37" s="17"/>
      <c r="G37" s="17"/>
      <c r="H37" s="17"/>
      <c r="I37" s="17"/>
      <c r="J37" s="1"/>
    </row>
    <row r="38" spans="1:10" ht="39.950000000000003" customHeight="1">
      <c r="A38" s="1"/>
      <c r="C38" s="21">
        <f>S6</f>
        <v>0</v>
      </c>
      <c r="D38" s="22" t="s">
        <v>71</v>
      </c>
      <c r="E38" s="17"/>
      <c r="F38" s="17"/>
      <c r="G38" s="17"/>
      <c r="H38" s="17"/>
      <c r="I38" s="17"/>
      <c r="J38" s="1"/>
    </row>
    <row r="39" spans="1:10" ht="39.950000000000003" customHeight="1">
      <c r="A39" s="1"/>
      <c r="C39" s="21">
        <f>T6</f>
        <v>0</v>
      </c>
      <c r="D39" s="22" t="s">
        <v>72</v>
      </c>
      <c r="E39" s="17"/>
      <c r="F39" s="17"/>
      <c r="G39" s="17"/>
      <c r="J39" s="1"/>
    </row>
    <row r="40" spans="1:10" ht="39.950000000000003" customHeight="1">
      <c r="A40" s="1"/>
      <c r="C40" s="21">
        <f>U6</f>
        <v>0</v>
      </c>
      <c r="D40" s="22" t="s">
        <v>1</v>
      </c>
      <c r="E40" s="17"/>
      <c r="F40" s="17"/>
      <c r="G40" s="17"/>
      <c r="J40" s="1"/>
    </row>
    <row r="41" spans="1:10" ht="39.950000000000003" customHeight="1" thickBot="1">
      <c r="A41" s="1"/>
      <c r="C41" s="23">
        <f>V6</f>
        <v>0</v>
      </c>
      <c r="D41" s="24" t="s">
        <v>73</v>
      </c>
      <c r="E41" s="17"/>
      <c r="F41" s="17"/>
      <c r="G41" s="17"/>
      <c r="J41" s="1"/>
    </row>
  </sheetData>
  <mergeCells count="2">
    <mergeCell ref="A33:D33"/>
    <mergeCell ref="A34:D34"/>
  </mergeCells>
  <phoneticPr fontId="6" type="noConversion"/>
  <conditionalFormatting sqref="F28:F32 F24:F26 F3:F7 F9:F15 F17:F22">
    <cfRule type="cellIs" dxfId="3" priority="1" stopIfTrue="1" operator="between">
      <formula>0</formula>
      <formula>1</formula>
    </cfRule>
  </conditionalFormatting>
  <conditionalFormatting sqref="C37:C41">
    <cfRule type="cellIs" dxfId="2" priority="2" stopIfTrue="1" operator="notBetween">
      <formula>3</formula>
      <formula>10</formula>
    </cfRule>
    <cfRule type="cellIs" dxfId="1" priority="3" stopIfTrue="1" operator="between">
      <formula>3</formula>
      <formula>6.99999</formula>
    </cfRule>
    <cfRule type="cellIs" dxfId="0" priority="4" stopIfTrue="1" operator="greaterThan">
      <formula>7</formula>
    </cfRule>
  </conditionalFormatting>
  <dataValidations count="1">
    <dataValidation type="list" allowBlank="1" showInputMessage="1" showErrorMessage="1" errorTitle="Input Error" error="Not a valid entry please use Yes or No" sqref="C28:C32 C24:C26 C4:C7 C9:C15 C17:C22">
      <formula1>$M$4:$M$5</formula1>
    </dataValidation>
  </dataValidations>
  <pageMargins left="0.39370078740157483" right="0.39370078740157483" top="0.78740157480314965" bottom="0.78740157480314965" header="0.51181102362204722" footer="0.51181102362204722"/>
  <pageSetup paperSize="9" scale="70" orientation="landscape" r:id="rId1"/>
  <headerFooter alignWithMargins="0">
    <oddHeader>&amp;L&amp;"Arial,Bold"&amp;11Tertiary Education Commission&amp;C&amp;"Arial,Bold"&amp;11Governance Assessment Tool&amp;RReviewed by: Fred Stinson</oddHeader>
    <oddFooter>&amp;LOrganisation Assessed: OYYO&amp;C5/04/2012&amp;RAssessed by: Alastair Farr</oddFooter>
  </headerFooter>
  <drawing r:id="rId2"/>
  <legacyDrawing r:id="rId3"/>
  <controls>
    <mc:AlternateContent xmlns:mc="http://schemas.openxmlformats.org/markup-compatibility/2006">
      <mc:Choice Requires="x14">
        <control shapeId="6151" r:id="rId4" name="ReturnToMain_Button">
          <controlPr autoLine="0" r:id="rId5">
            <anchor moveWithCells="1">
              <from>
                <xdr:col>1</xdr:col>
                <xdr:colOff>190500</xdr:colOff>
                <xdr:row>0</xdr:row>
                <xdr:rowOff>104775</xdr:rowOff>
              </from>
              <to>
                <xdr:col>1</xdr:col>
                <xdr:colOff>2600325</xdr:colOff>
                <xdr:row>0</xdr:row>
                <xdr:rowOff>419100</xdr:rowOff>
              </to>
            </anchor>
          </controlPr>
        </control>
      </mc:Choice>
      <mc:Fallback>
        <control shapeId="6151" r:id="rId4" name="ReturnToMain_Button"/>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Main Menu</vt:lpstr>
      <vt:lpstr>Results Page</vt:lpstr>
      <vt:lpstr>1. Strategy and Planning</vt:lpstr>
      <vt:lpstr>2. Performance</vt:lpstr>
      <vt:lpstr>3. Managing Management</vt:lpstr>
      <vt:lpstr>4. Organisational Culture</vt:lpstr>
      <vt:lpstr>5. Risk Management</vt:lpstr>
      <vt:lpstr>6. Council Operations</vt:lpstr>
      <vt:lpstr>'1. Strategy and Planning'!Print_Area</vt:lpstr>
      <vt:lpstr>'2. Performance'!Print_Area</vt:lpstr>
      <vt:lpstr>'3. Managing Management'!Print_Area</vt:lpstr>
      <vt:lpstr>'4. Organisational Culture'!Print_Area</vt:lpstr>
      <vt:lpstr>'5. Risk Management'!Print_Area</vt:lpstr>
      <vt:lpstr>'6. Council Operations'!Print_Area</vt:lpstr>
      <vt:lpstr>'Main Menu'!Print_Area</vt:lpstr>
      <vt:lpstr>'Results Page'!Print_Area</vt:lpstr>
      <vt:lpstr>'1. Strategy and Planning'!Print_Titles</vt:lpstr>
      <vt:lpstr>'2. Performance'!Print_Titles</vt:lpstr>
      <vt:lpstr>'3. Managing Management'!Print_Titles</vt:lpstr>
      <vt:lpstr>'4. Organisational Culture'!Print_Titles</vt:lpstr>
      <vt:lpstr>'5. Risk Management'!Print_Titles</vt:lpstr>
      <vt:lpstr>'6. Council Operations'!Print_Titles</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Jacob Reid</cp:lastModifiedBy>
  <cp:lastPrinted>2012-03-22T00:46:54Z</cp:lastPrinted>
  <dcterms:created xsi:type="dcterms:W3CDTF">2010-05-10T09:42:36Z</dcterms:created>
  <dcterms:modified xsi:type="dcterms:W3CDTF">2016-10-06T21:21:41Z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A575980</vt:lpwstr>
  </property>
  <property fmtid="{D5CDD505-2E9C-101B-9397-08002B2CF9AE}" pid="3" name="Objective-Title">
    <vt:lpwstr>ITO Governance Assessment Tool</vt:lpwstr>
  </property>
  <property fmtid="{D5CDD505-2E9C-101B-9397-08002B2CF9AE}" pid="4" name="Objective-Comment">
    <vt:lpwstr> </vt:lpwstr>
  </property>
  <property fmtid="{D5CDD505-2E9C-101B-9397-08002B2CF9AE}" pid="5" name="Objective-CreationStamp">
    <vt:filetime>2010-09-13T01:00:13Z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2011-09-19T20:18:24Z</vt:filetime>
  </property>
  <property fmtid="{D5CDD505-2E9C-101B-9397-08002B2CF9AE}" pid="9" name="Objective-ModificationStamp">
    <vt:filetime>2011-09-19T20:18:24Z</vt:filetime>
  </property>
  <property fmtid="{D5CDD505-2E9C-101B-9397-08002B2CF9AE}" pid="10" name="Objective-Owner">
    <vt:lpwstr>Andrew Hicks</vt:lpwstr>
  </property>
  <property fmtid="{D5CDD505-2E9C-101B-9397-08002B2CF9AE}" pid="11" name="Objective-Path">
    <vt:lpwstr>Objective Global Folder:Utility:Home:Andrew Hicks:</vt:lpwstr>
  </property>
  <property fmtid="{D5CDD505-2E9C-101B-9397-08002B2CF9AE}" pid="12" name="Objective-Parent">
    <vt:lpwstr>Andrew Hicks</vt:lpwstr>
  </property>
  <property fmtid="{D5CDD505-2E9C-101B-9397-08002B2CF9AE}" pid="13" name="Objective-State">
    <vt:lpwstr>Published</vt:lpwstr>
  </property>
  <property fmtid="{D5CDD505-2E9C-101B-9397-08002B2CF9AE}" pid="14" name="Objective-Version">
    <vt:lpwstr>16.0</vt:lpwstr>
  </property>
  <property fmtid="{D5CDD505-2E9C-101B-9397-08002B2CF9AE}" pid="15" name="Objective-VersionNumber">
    <vt:i4>20</vt:i4>
  </property>
  <property fmtid="{D5CDD505-2E9C-101B-9397-08002B2CF9AE}" pid="16" name="Objective-VersionComment">
    <vt:lpwstr> </vt:lpwstr>
  </property>
  <property fmtid="{D5CDD505-2E9C-101B-9397-08002B2CF9AE}" pid="17" name="Objective-FileNumber">
    <vt:lpwstr> </vt:lpwstr>
  </property>
  <property fmtid="{D5CDD505-2E9C-101B-9397-08002B2CF9AE}" pid="18" name="Objective-Classification">
    <vt:lpwstr>Not classified</vt:lpwstr>
  </property>
  <property fmtid="{D5CDD505-2E9C-101B-9397-08002B2CF9AE}" pid="19" name="Objective-Caveats">
    <vt:lpwstr> </vt:lpwstr>
  </property>
  <property fmtid="{D5CDD505-2E9C-101B-9397-08002B2CF9AE}" pid="20" name="Objective-Reference [system]">
    <vt:lpwstr> </vt:lpwstr>
  </property>
  <property fmtid="{D5CDD505-2E9C-101B-9397-08002B2CF9AE}" pid="21" name="Objective-Date [system]">
    <vt:lpwstr> </vt:lpwstr>
  </property>
  <property fmtid="{D5CDD505-2E9C-101B-9397-08002B2CF9AE}" pid="22" name="Objective-Action [system]">
    <vt:lpwstr> </vt:lpwstr>
  </property>
  <property fmtid="{D5CDD505-2E9C-101B-9397-08002B2CF9AE}" pid="23" name="Objective-Responsible [system]">
    <vt:lpwstr> </vt:lpwstr>
  </property>
  <property fmtid="{D5CDD505-2E9C-101B-9397-08002B2CF9AE}" pid="24" name="Objective-Financial Year [system]">
    <vt:lpwstr> </vt:lpwstr>
  </property>
  <property fmtid="{D5CDD505-2E9C-101B-9397-08002B2CF9AE}" pid="25" name="Objective-Calendar Year [system]">
    <vt:lpwstr> </vt:lpwstr>
  </property>
</Properties>
</file>