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defaultThemeVersion="124226"/>
  <mc:AlternateContent xmlns:mc="http://schemas.openxmlformats.org/markup-compatibility/2006">
    <mc:Choice Requires="x15">
      <x15ac:absPath xmlns:x15ac="http://schemas.microsoft.com/office/spreadsheetml/2010/11/ac" url="\\tec.govt.nz\dfs\user\clankow\Desktop\Publishing 2020\PBRF\"/>
    </mc:Choice>
  </mc:AlternateContent>
  <bookViews>
    <workbookView xWindow="120" yWindow="570" windowWidth="25035" windowHeight="11145" tabRatio="904" activeTab="23"/>
  </bookViews>
  <sheets>
    <sheet name="Notes " sheetId="44" r:id="rId1"/>
    <sheet name="Table Index" sheetId="37" r:id="rId2"/>
    <sheet name="1.1" sheetId="1" r:id="rId3"/>
    <sheet name="1.2" sheetId="2" r:id="rId4"/>
    <sheet name="1.3" sheetId="7" r:id="rId5"/>
    <sheet name="1.4" sheetId="8" r:id="rId6"/>
    <sheet name="1.5" sheetId="9" r:id="rId7"/>
    <sheet name="1.6" sheetId="10" r:id="rId8"/>
    <sheet name="1.7" sheetId="12" r:id="rId9"/>
    <sheet name="1.8" sheetId="43" r:id="rId10"/>
    <sheet name="1.9" sheetId="13" r:id="rId11"/>
    <sheet name="2.0" sheetId="15" r:id="rId12"/>
    <sheet name="2.1" sheetId="17" r:id="rId13"/>
    <sheet name="2.2" sheetId="18" r:id="rId14"/>
    <sheet name="2.3" sheetId="20" r:id="rId15"/>
    <sheet name="2.4" sheetId="21" r:id="rId16"/>
    <sheet name="2.5" sheetId="25" r:id="rId17"/>
    <sheet name="2.6" sheetId="26" r:id="rId18"/>
    <sheet name="2.7" sheetId="27" r:id="rId19"/>
    <sheet name="2.8" sheetId="28" r:id="rId20"/>
    <sheet name="2.9" sheetId="29" r:id="rId21"/>
    <sheet name="3.0" sheetId="34" r:id="rId22"/>
    <sheet name="3.1" sheetId="30" r:id="rId23"/>
    <sheet name="RDC" sheetId="40" r:id="rId24"/>
  </sheets>
  <definedNames>
    <definedName name="_xlnm._FilterDatabase" localSheetId="10" hidden="1">'1.9'!$A$5:$M$5</definedName>
  </definedNames>
  <calcPr calcId="152511"/>
</workbook>
</file>

<file path=xl/calcChain.xml><?xml version="1.0" encoding="utf-8"?>
<calcChain xmlns="http://schemas.openxmlformats.org/spreadsheetml/2006/main">
  <c r="I2" i="1" l="1"/>
  <c r="D42" i="8" l="1"/>
  <c r="B42" i="8"/>
  <c r="D21" i="7" l="1"/>
  <c r="D13" i="7" l="1"/>
  <c r="D22" i="7"/>
  <c r="D30" i="7"/>
  <c r="D9" i="7"/>
  <c r="D8" i="7"/>
  <c r="D10" i="7"/>
  <c r="D27" i="7"/>
  <c r="D24" i="7"/>
  <c r="D28" i="7"/>
  <c r="D7" i="7"/>
  <c r="D6" i="7"/>
  <c r="D32" i="7"/>
  <c r="D29" i="7"/>
  <c r="D15" i="7"/>
  <c r="D19" i="7"/>
  <c r="D17" i="7"/>
  <c r="D20" i="7"/>
  <c r="D16" i="7"/>
  <c r="D12" i="7"/>
  <c r="D23" i="7"/>
  <c r="D31" i="7"/>
  <c r="D25" i="7"/>
  <c r="D18" i="7"/>
  <c r="D14" i="7"/>
  <c r="D11" i="7"/>
  <c r="D26" i="7"/>
  <c r="E14" i="7" l="1"/>
  <c r="F32" i="1" l="1"/>
  <c r="F17" i="1"/>
  <c r="F10" i="1"/>
  <c r="F16" i="1"/>
  <c r="F13" i="1"/>
  <c r="F26" i="1"/>
  <c r="F27" i="1"/>
  <c r="F14" i="1"/>
  <c r="F8" i="1"/>
  <c r="F25" i="1"/>
  <c r="F11" i="1"/>
  <c r="F12" i="1"/>
  <c r="F9" i="1"/>
  <c r="F6" i="1"/>
  <c r="F18" i="1"/>
  <c r="F19" i="1"/>
  <c r="F22" i="1"/>
  <c r="F29" i="1"/>
  <c r="F28" i="1"/>
  <c r="F20" i="1"/>
  <c r="F23" i="1"/>
  <c r="F7" i="1"/>
  <c r="F31" i="1"/>
  <c r="F15" i="1"/>
  <c r="F21" i="1"/>
  <c r="F24" i="1"/>
  <c r="F30" i="1"/>
  <c r="E16" i="40" l="1"/>
  <c r="H16" i="40" s="1"/>
  <c r="E15" i="40"/>
  <c r="H15" i="40" s="1"/>
  <c r="E13" i="40"/>
  <c r="H13" i="40" s="1"/>
  <c r="E12" i="40"/>
  <c r="H12" i="40" s="1"/>
  <c r="E11" i="40"/>
  <c r="H11" i="40" s="1"/>
  <c r="E9" i="40"/>
  <c r="H9" i="40" s="1"/>
  <c r="E8" i="40"/>
  <c r="H8" i="40" s="1"/>
  <c r="E7" i="40"/>
  <c r="H7" i="40" s="1"/>
  <c r="H2" i="30" l="1"/>
  <c r="A2" i="30" s="1"/>
  <c r="H2" i="34"/>
  <c r="H2" i="29"/>
  <c r="A2" i="29" s="1"/>
  <c r="H2" i="28"/>
  <c r="A2" i="28" s="1"/>
  <c r="E2" i="27"/>
  <c r="G2" i="26"/>
  <c r="D2" i="8"/>
  <c r="H2" i="7"/>
  <c r="H2" i="2"/>
  <c r="B2" i="1" l="1"/>
  <c r="A2" i="2"/>
  <c r="A2" i="7"/>
  <c r="A2" i="8"/>
  <c r="B33" i="2" l="1"/>
  <c r="B33" i="7" l="1"/>
  <c r="C33" i="1" l="1"/>
  <c r="E33" i="1" l="1"/>
  <c r="E31" i="7" l="1"/>
  <c r="D31" i="2"/>
  <c r="E13" i="7"/>
  <c r="D13" i="2"/>
  <c r="E18" i="7"/>
  <c r="D18" i="2"/>
  <c r="E21" i="7"/>
  <c r="D21" i="2"/>
  <c r="D14" i="2"/>
  <c r="D8" i="2"/>
  <c r="E8" i="7"/>
  <c r="E11" i="7"/>
  <c r="D11" i="2"/>
  <c r="E32" i="7"/>
  <c r="D32" i="2"/>
  <c r="D25" i="2"/>
  <c r="E25" i="7"/>
  <c r="D33" i="1"/>
  <c r="D12" i="2"/>
  <c r="E12" i="7" l="1"/>
  <c r="E17" i="7"/>
  <c r="D27" i="2"/>
  <c r="E27" i="7"/>
  <c r="D17" i="2"/>
  <c r="F33" i="1"/>
  <c r="E10" i="7"/>
  <c r="D10" i="2"/>
  <c r="E22" i="7"/>
  <c r="D22" i="2"/>
  <c r="E7" i="7"/>
  <c r="D7" i="2"/>
  <c r="E30" i="7"/>
  <c r="D30" i="2"/>
  <c r="E24" i="7"/>
  <c r="D24" i="2"/>
  <c r="D6" i="2"/>
  <c r="E6" i="7"/>
  <c r="E19" i="7"/>
  <c r="D19" i="2"/>
  <c r="D16" i="2"/>
  <c r="E16" i="7"/>
  <c r="D23" i="2"/>
  <c r="E23" i="7"/>
  <c r="D28" i="2"/>
  <c r="E28" i="7"/>
  <c r="D15" i="2"/>
  <c r="E15" i="7"/>
  <c r="D26" i="2"/>
  <c r="E26" i="7"/>
  <c r="E20" i="7"/>
  <c r="D20" i="2"/>
  <c r="D29" i="2"/>
  <c r="E29" i="7"/>
  <c r="E9" i="7"/>
  <c r="D9" i="2"/>
  <c r="C33" i="7" l="1"/>
  <c r="D33" i="7"/>
  <c r="C33" i="2"/>
  <c r="D33" i="2"/>
  <c r="E23" i="8" l="1"/>
  <c r="E32" i="8"/>
  <c r="E30" i="8"/>
  <c r="E37" i="8" l="1"/>
  <c r="E24" i="8" l="1"/>
  <c r="E39" i="8"/>
  <c r="E14" i="8"/>
  <c r="E40" i="8"/>
  <c r="E19" i="8"/>
  <c r="E28" i="8"/>
  <c r="E22" i="8"/>
  <c r="E12" i="8"/>
  <c r="E21" i="8"/>
  <c r="E31" i="8"/>
  <c r="E8" i="8"/>
  <c r="E33" i="8"/>
  <c r="E20" i="8"/>
  <c r="E9" i="8"/>
  <c r="E26" i="8"/>
  <c r="E25" i="8"/>
  <c r="E11" i="8"/>
  <c r="E34" i="8"/>
  <c r="E27" i="8"/>
  <c r="E35" i="8"/>
  <c r="E7" i="8"/>
  <c r="E36" i="8"/>
  <c r="E16" i="8"/>
  <c r="E29" i="8"/>
  <c r="E18" i="8"/>
  <c r="E15" i="8"/>
  <c r="E13" i="8"/>
  <c r="E10" i="8"/>
  <c r="E38" i="8"/>
  <c r="C42" i="8"/>
  <c r="E6" i="8"/>
  <c r="E41" i="8"/>
  <c r="E17" i="8"/>
  <c r="E42" i="8" l="1"/>
</calcChain>
</file>

<file path=xl/sharedStrings.xml><?xml version="1.0" encoding="utf-8"?>
<sst xmlns="http://schemas.openxmlformats.org/spreadsheetml/2006/main" count="1308" uniqueCount="292">
  <si>
    <t>GST exclusive</t>
  </si>
  <si>
    <t>Edumis</t>
  </si>
  <si>
    <t>TEOs</t>
  </si>
  <si>
    <t>External Research Income</t>
  </si>
  <si>
    <t>Research Degree Completion</t>
  </si>
  <si>
    <t>Total Funding</t>
  </si>
  <si>
    <t>University of Auckland</t>
  </si>
  <si>
    <t>Massey University</t>
  </si>
  <si>
    <t>Victoria University of Wellington</t>
  </si>
  <si>
    <t>University of Waikato</t>
  </si>
  <si>
    <t>Lincoln University</t>
  </si>
  <si>
    <t>Auckland University of Technology</t>
  </si>
  <si>
    <t>Unitec New Zealand</t>
  </si>
  <si>
    <t>Waikato Institute of Technology</t>
  </si>
  <si>
    <t>Otago Polytechnic</t>
  </si>
  <si>
    <t>Manukau Institute of Technology</t>
  </si>
  <si>
    <t>Christchurch Polytechnic Institute of Technology</t>
  </si>
  <si>
    <t>Whitecliff College of Arts and Design</t>
  </si>
  <si>
    <t>Open Polytechnic of New Zealand</t>
  </si>
  <si>
    <t>Eastern Institute of Technology</t>
  </si>
  <si>
    <t>Whitireia Community Polytechnic</t>
  </si>
  <si>
    <t>Laidlaw College</t>
  </si>
  <si>
    <t>Northland Polytechnic</t>
  </si>
  <si>
    <t>Carey Baptist College</t>
  </si>
  <si>
    <t>Bethlehem Institute of Education</t>
  </si>
  <si>
    <t>AIS St Helens</t>
  </si>
  <si>
    <t>Good Shepherd College</t>
  </si>
  <si>
    <t>Total</t>
  </si>
  <si>
    <t>Total Indicative Funding</t>
  </si>
  <si>
    <t>Total Final Funding</t>
  </si>
  <si>
    <t>Change($)</t>
  </si>
  <si>
    <t>Change(%)</t>
  </si>
  <si>
    <t>Ratio</t>
  </si>
  <si>
    <t>Quality 
Evaluation</t>
  </si>
  <si>
    <t>Ratio
 Difference</t>
  </si>
  <si>
    <t>The University of Auckland</t>
  </si>
  <si>
    <t>University of Canterbury</t>
  </si>
  <si>
    <t>University of Otago</t>
  </si>
  <si>
    <t>Grand Total</t>
  </si>
  <si>
    <t>Te Whare Wānanga o Awanuiārangi</t>
  </si>
  <si>
    <t>Wellington Institute of Technology</t>
  </si>
  <si>
    <t>New Zealand College of Chiropractic</t>
  </si>
  <si>
    <t>New Zealand Tertiary College</t>
  </si>
  <si>
    <t>Change ($)</t>
  </si>
  <si>
    <t>2012</t>
  </si>
  <si>
    <t>Primary_Subject_Area</t>
  </si>
  <si>
    <t>Accounting and Finance</t>
  </si>
  <si>
    <t>Agriculture and Other Applied Biological Sciences</t>
  </si>
  <si>
    <t>Anthropology and Archaeology</t>
  </si>
  <si>
    <t>Architecture, Design, Planning, Surveying</t>
  </si>
  <si>
    <t>Biomedical</t>
  </si>
  <si>
    <t>Chemistry</t>
  </si>
  <si>
    <t>Clinical Medicine</t>
  </si>
  <si>
    <t>Communications, Journalism and Media Studies</t>
  </si>
  <si>
    <t>Computer Science, Information Technology, Information Sciences</t>
  </si>
  <si>
    <t>Dentistry</t>
  </si>
  <si>
    <t>Design</t>
  </si>
  <si>
    <t>Earth Sciences</t>
  </si>
  <si>
    <t>Ecology, Evolution and Behaviour</t>
  </si>
  <si>
    <t>Economics</t>
  </si>
  <si>
    <t>Education</t>
  </si>
  <si>
    <t>Engineering and Technology</t>
  </si>
  <si>
    <t>English Language and Literature</t>
  </si>
  <si>
    <t>Foreign Languages and Linguistics</t>
  </si>
  <si>
    <t>History, History of Art, Classics and Curatorial Studies</t>
  </si>
  <si>
    <t>Human Geography</t>
  </si>
  <si>
    <t>Law</t>
  </si>
  <si>
    <t>Management, Human Resources, Industrial Relations and Other Businesses</t>
  </si>
  <si>
    <t>Māori Knowledge and Development</t>
  </si>
  <si>
    <t>Marketing and Tourism</t>
  </si>
  <si>
    <t>Molecular, Cellular and Whole Organism Biology</t>
  </si>
  <si>
    <t>Music, Literary Arts and Other Arts</t>
  </si>
  <si>
    <t>Nursing</t>
  </si>
  <si>
    <t>Other Health Studies (including Rehabilitation Therapies)</t>
  </si>
  <si>
    <t>Pharmacy</t>
  </si>
  <si>
    <t>Philosophy</t>
  </si>
  <si>
    <t>Physics</t>
  </si>
  <si>
    <t>Political Science, International Relations and Public Policy</t>
  </si>
  <si>
    <t>Psychology</t>
  </si>
  <si>
    <t>Public Health</t>
  </si>
  <si>
    <t>Pure and Applied Mathematics</t>
  </si>
  <si>
    <t>Religious Studies and Theology</t>
  </si>
  <si>
    <t>Sociology, Social Policy, Social Work, Criminology &amp; Gender Studies</t>
  </si>
  <si>
    <t>Sport and Exercise Science</t>
  </si>
  <si>
    <t>Statistics</t>
  </si>
  <si>
    <t>Theatre and Dance, Film, Television and Multimedia</t>
  </si>
  <si>
    <t>Veterinary Studies and Large Animal Science</t>
  </si>
  <si>
    <t>Visual Arts and Crafts</t>
  </si>
  <si>
    <t>2013</t>
  </si>
  <si>
    <t>Ethnicity</t>
  </si>
  <si>
    <t>TEO Name</t>
  </si>
  <si>
    <t>Course register level</t>
  </si>
  <si>
    <t>Doctorate</t>
  </si>
  <si>
    <t>Masters</t>
  </si>
  <si>
    <t xml:space="preserve">University of Otago                     </t>
  </si>
  <si>
    <t xml:space="preserve">Massey University                       </t>
  </si>
  <si>
    <t xml:space="preserve">University of Canterbury                </t>
  </si>
  <si>
    <t xml:space="preserve">Victoria University of Wellington       </t>
  </si>
  <si>
    <t xml:space="preserve">University of Waikato                   </t>
  </si>
  <si>
    <t xml:space="preserve">Auckland University of Technology       </t>
  </si>
  <si>
    <t xml:space="preserve">Lincoln University                      </t>
  </si>
  <si>
    <t xml:space="preserve">Unitec New Zealand                      </t>
  </si>
  <si>
    <t xml:space="preserve">Waikato Institute of Technology         </t>
  </si>
  <si>
    <t xml:space="preserve">Otago Polytechnic                       </t>
  </si>
  <si>
    <t xml:space="preserve">Whitecliffe College of Arts and Design  </t>
  </si>
  <si>
    <t xml:space="preserve">Laidlaw College Incorporated            </t>
  </si>
  <si>
    <t>Agriculture, Environmental and Related  Studies</t>
  </si>
  <si>
    <t>Architecture and Building</t>
  </si>
  <si>
    <t>Creative Arts</t>
  </si>
  <si>
    <t>Engineering and Related Technologies</t>
  </si>
  <si>
    <t>Health</t>
  </si>
  <si>
    <t>Information Technology</t>
  </si>
  <si>
    <t>Management and Commerce</t>
  </si>
  <si>
    <t>Mixed Field Programmes</t>
  </si>
  <si>
    <t>Natural and Physical Sciences</t>
  </si>
  <si>
    <t>Society and Culture</t>
  </si>
  <si>
    <t>Unknown</t>
  </si>
  <si>
    <t>Subject Weighting</t>
  </si>
  <si>
    <t>Unspecified</t>
  </si>
  <si>
    <t>Allocations (tables 1.1-2.5)</t>
  </si>
  <si>
    <t>Research Degree Completions (tables 2.6-3.1)</t>
  </si>
  <si>
    <t>European</t>
  </si>
  <si>
    <t>Maori</t>
  </si>
  <si>
    <t>Pacific People</t>
  </si>
  <si>
    <t>Asian</t>
  </si>
  <si>
    <t>*MELAA refers to Middle Eastern/Latin American/African</t>
  </si>
  <si>
    <t>Other</t>
  </si>
  <si>
    <r>
      <rPr>
        <b/>
        <sz val="10"/>
        <color theme="1"/>
        <rFont val="Calibri"/>
        <family val="2"/>
        <scheme val="minor"/>
      </rPr>
      <t xml:space="preserve">note: </t>
    </r>
    <r>
      <rPr>
        <sz val="10"/>
        <color theme="1"/>
        <rFont val="Calibri"/>
        <family val="2"/>
        <scheme val="minor"/>
      </rPr>
      <t>up to three ethnicities can be linked to one completion. The 'total' row refers to distinct completions. Therefore column totals do not add to the totals in the 'total' row may add to more than 100%.</t>
    </r>
  </si>
  <si>
    <t>Subject area classifications are derived using course level New Zealand Standard Classification of Education classifications based on course code</t>
  </si>
  <si>
    <t>Total PBRF Completions</t>
  </si>
  <si>
    <t>Field of study</t>
  </si>
  <si>
    <t>Notes</t>
  </si>
  <si>
    <t xml:space="preserve">Te Whare Wānanga o Awanuiārangi    </t>
  </si>
  <si>
    <t xml:space="preserve">Te Whare Wānanga o Awanuiārangi   </t>
  </si>
  <si>
    <t xml:space="preserve">Te Whare Wānanga o Awanuiārangi     </t>
  </si>
  <si>
    <t xml:space="preserve">Te Whare Wānanga o Awanuiārangi       </t>
  </si>
  <si>
    <t>Table Index</t>
  </si>
  <si>
    <t>Table reference</t>
  </si>
  <si>
    <t>Title</t>
  </si>
  <si>
    <t>Research Degree Completions by ethnicity 2010-2013</t>
  </si>
  <si>
    <t>2014</t>
  </si>
  <si>
    <t>Change 2013 → 2014</t>
  </si>
  <si>
    <t>Te Whare Wananga O Awanuiarangi</t>
  </si>
  <si>
    <t>English</t>
  </si>
  <si>
    <t>RDC Funding Amount</t>
  </si>
  <si>
    <t>% of RDC Funding</t>
  </si>
  <si>
    <t>$ amount of RDC Funding</t>
  </si>
  <si>
    <t>RDC $ per Course Completion</t>
  </si>
  <si>
    <t xml:space="preserve">Non-Prioritised </t>
  </si>
  <si>
    <t>Pacific</t>
  </si>
  <si>
    <t>Subject Area</t>
  </si>
  <si>
    <t>Low Level Subject Weighting</t>
  </si>
  <si>
    <t>Medium Level Subject Weighting</t>
  </si>
  <si>
    <t>High Level Subject Weighting</t>
  </si>
  <si>
    <t>Course completion language</t>
  </si>
  <si>
    <t>Te Reo</t>
  </si>
  <si>
    <t xml:space="preserve">Research Degree Completions, by subject area, and by weightings for Māori and Pasifika students and te reo theses </t>
  </si>
  <si>
    <t>Change 2014 → 2015</t>
  </si>
  <si>
    <t>2015</t>
  </si>
  <si>
    <t>Change 2015 → 2016</t>
  </si>
  <si>
    <t>2016</t>
  </si>
  <si>
    <t>Indicative 2017 funding compared with final 2016 funding - External Research Income measure</t>
  </si>
  <si>
    <t xml:space="preserve">Note </t>
  </si>
  <si>
    <t>Current QE - By Subject</t>
  </si>
  <si>
    <t>BIS</t>
  </si>
  <si>
    <t>External research income 2011 to 2013</t>
  </si>
  <si>
    <t>Change 2012 → 2013</t>
  </si>
  <si>
    <r>
      <t>Change 2011 →</t>
    </r>
    <r>
      <rPr>
        <b/>
        <i/>
        <sz val="9"/>
        <color theme="1"/>
        <rFont val="Calibri"/>
        <family val="2"/>
      </rPr>
      <t xml:space="preserve"> 2012</t>
    </r>
  </si>
  <si>
    <t>2011</t>
  </si>
  <si>
    <t>Indicative and final funding allocations for 2016 - Research Degree Completions (RDC) measure</t>
  </si>
  <si>
    <t>Final Prior  v Final Current  - QE</t>
  </si>
  <si>
    <t>Indicative Next  v Final Current  - QE</t>
  </si>
  <si>
    <t>Final Prior  v Final Current  - ERI</t>
  </si>
  <si>
    <t>Indicative Next  to Final Current  - ERI</t>
  </si>
  <si>
    <t>Final Prior  to Final Current  - RDC</t>
  </si>
  <si>
    <t>Indicative Current  to Final Current  - RDC</t>
  </si>
  <si>
    <t>Indicative Next  to Final Current  - RDC</t>
  </si>
  <si>
    <t>Final Prior  v Final Current - PBRF</t>
  </si>
  <si>
    <t>Current PBRF</t>
  </si>
  <si>
    <t>Indicative and Final Current - PBRF</t>
  </si>
  <si>
    <t>Indicative Next  - PBRF by measure</t>
  </si>
  <si>
    <t>Indicative Next  v Final Current - PBRF totals</t>
  </si>
  <si>
    <t xml:space="preserve"> </t>
  </si>
  <si>
    <t>PBRF Report to &gt;&gt;&gt;</t>
  </si>
  <si>
    <t>2017</t>
  </si>
  <si>
    <t>Change 2016 → 2017</t>
  </si>
  <si>
    <t>ERI Final
2017</t>
  </si>
  <si>
    <t>RDC Final 
2017</t>
  </si>
  <si>
    <t>QE Final 
2017</t>
  </si>
  <si>
    <t>2018
Ratio</t>
  </si>
  <si>
    <t>Research Degree Completions by ethnicity 2011-2017</t>
  </si>
  <si>
    <t>Aggregated Research Degree Completion types by broad field of study and TEO 2013-2017</t>
  </si>
  <si>
    <t>Doctoral completions by subject weighting and broad field of study 2010-2017</t>
  </si>
  <si>
    <t>Masters completions by subject weighting and broad field of study 2010-2017</t>
  </si>
  <si>
    <t>Postgraduate Diploma and Honours completions by subject weighting and broad field of study 2010-2017</t>
  </si>
  <si>
    <t>Te Reo research completions 2010-2017</t>
  </si>
  <si>
    <t>MELAA*</t>
  </si>
  <si>
    <t>Bethlehem Tertiary Institute</t>
  </si>
  <si>
    <t>2010</t>
  </si>
  <si>
    <t>Total count of completions                2012 - 2014</t>
  </si>
  <si>
    <t>Ara Institute of Canterbury</t>
  </si>
  <si>
    <t>NorthTec</t>
  </si>
  <si>
    <t>Whitireia New Zealand</t>
  </si>
  <si>
    <t>Auckland University of Technology (AUT)</t>
  </si>
  <si>
    <t>The New Zealand Chiropractic Education Trust Board</t>
  </si>
  <si>
    <t>Whitecliffe Enterprises Limited</t>
  </si>
  <si>
    <t>Auckland Institute of Studies Limited</t>
  </si>
  <si>
    <t>Laidlaw College Incorporated</t>
  </si>
  <si>
    <t>New Zealand Tertiary College Limited</t>
  </si>
  <si>
    <t>Bethlehem Institute Limited</t>
  </si>
  <si>
    <t>Good Shepherd College - Te Hepara Pai Charitable Trust</t>
  </si>
  <si>
    <t>Carey Baptist College Foundation</t>
  </si>
  <si>
    <t>Total Funding 
2017</t>
  </si>
  <si>
    <t>Total Funding
 2018</t>
  </si>
  <si>
    <t>Universal College of Learning</t>
  </si>
  <si>
    <t>Nelson Marlborough Institute of Technology</t>
  </si>
  <si>
    <t>Western Institute of Technology at Taranaki</t>
  </si>
  <si>
    <t>Toi Ohomai Institute of Technology</t>
  </si>
  <si>
    <t>ICL Education Limited</t>
  </si>
  <si>
    <t>Media Design School Limited</t>
  </si>
  <si>
    <t>Te Kura Toi Whakaari o Aotearoa: New Zealand Drama School Incorporated</t>
  </si>
  <si>
    <t>International Educational Foundation (NZ) Incorporated</t>
  </si>
  <si>
    <t>Te Wananga O Aotearoa</t>
  </si>
  <si>
    <t>2018 Final Funding</t>
  </si>
  <si>
    <t>2019 Indicative Funding</t>
  </si>
  <si>
    <t>QE Final 
2018</t>
  </si>
  <si>
    <t>Final QE 
funding 2018</t>
  </si>
  <si>
    <t>Indicative QE
funding 2019</t>
  </si>
  <si>
    <t>2018</t>
  </si>
  <si>
    <t>Change 2017 → 2018</t>
  </si>
  <si>
    <t>ERI Final
2018</t>
  </si>
  <si>
    <t>2019
Ratio</t>
  </si>
  <si>
    <t xml:space="preserve"> 2019 Indicative
 Funding</t>
  </si>
  <si>
    <t>RDC Final 
2018</t>
  </si>
  <si>
    <t>RDC 2018 Indicative</t>
  </si>
  <si>
    <t>RDC 2018
 Final</t>
  </si>
  <si>
    <t>2019 Indicative
 Funding</t>
  </si>
  <si>
    <t>2018 Final
 Funding</t>
  </si>
  <si>
    <t>Table 2.6: Research Degree Completions by ethnicity 2011-2018</t>
  </si>
  <si>
    <t>Table 2.7: Aggregated Research Degree Completion types by broad field of study and TEO 2013-2018</t>
  </si>
  <si>
    <t>Table 3.0: Postgraduate Diploma and Honours completions by subject weighting and broad field of study 2010-2018</t>
  </si>
  <si>
    <t>Table 1.6: Final 2017 and final 2018 funding allocations - Quality Evaluation (QE) measure</t>
  </si>
  <si>
    <t>Christchurch College of Education</t>
  </si>
  <si>
    <t>Dunedin College of Education</t>
  </si>
  <si>
    <t>Anamata</t>
  </si>
  <si>
    <t>Christchurch Polytechnic Institute of Technology/Ara Institute of Canterbury</t>
  </si>
  <si>
    <t>Now known as</t>
  </si>
  <si>
    <t>ERI 2013 - 18</t>
  </si>
  <si>
    <t>ERI 2011 - 13</t>
  </si>
  <si>
    <r>
      <t>The allocations data has been sourced from the actual fund payments system and is current as of March 2020</t>
    </r>
    <r>
      <rPr>
        <sz val="10"/>
        <color rgb="FFFF0000"/>
        <rFont val="Calibri"/>
        <family val="2"/>
        <scheme val="minor"/>
      </rPr>
      <t xml:space="preserve">. </t>
    </r>
  </si>
  <si>
    <t>The Research Degree Completions data is sourced from the Single Data Return (SDR) in March 2020</t>
  </si>
  <si>
    <t>EDUMIS</t>
  </si>
  <si>
    <t/>
  </si>
  <si>
    <t>2018 PBRF funding allocations - by measure</t>
  </si>
  <si>
    <t>Final 2017 and final 2018 PBRF funding allocations</t>
  </si>
  <si>
    <t>Indicative and final funding allocations for 2018</t>
  </si>
  <si>
    <t>Indicative 2019 PBRF funding allocations - by measure</t>
  </si>
  <si>
    <t>Indicative 2019 funding compared with final 2018 funding - totals</t>
  </si>
  <si>
    <t>Final 2017 and final 2018 funding allocations - Quality Evaluation (QE) measure</t>
  </si>
  <si>
    <t>Indicative 2019 funding compared with final 2018 funding - Quality Evaluation (QE) measure</t>
  </si>
  <si>
    <t>External research income 2013 to 2018</t>
  </si>
  <si>
    <t>Final 2017 and final 2018 funding allocations - External Research Income (ERI) measure</t>
  </si>
  <si>
    <t>Final 2017 and final 2018 funding allocations - Research Degree Completions (RDC) measure</t>
  </si>
  <si>
    <t>Indicative 2019 funding compared with final 2018 funding - Research Degree Completions measure</t>
  </si>
  <si>
    <t>2018 PBRF - Quality Evaluation measure funding by Subject area</t>
  </si>
  <si>
    <t>Indicative 2019 funding compared with final 2018  funding - External Research Income measure</t>
  </si>
  <si>
    <t>Indicative and final funding allocations for 2018 - Research Degree Completions (RDC) measure</t>
  </si>
  <si>
    <t>Aggregated Research Degree Completion types by broad field of study and TEO 2014-2018</t>
  </si>
  <si>
    <t>Doctoral completions by subject weighting and broad field of study 2010-2018</t>
  </si>
  <si>
    <t>Masters completions by subject weighting and broad field of study 2010-2018</t>
  </si>
  <si>
    <t>Postgraduate Diploma and Honours completions by subject weighting and broad field of study 2010-2018</t>
  </si>
  <si>
    <t>Te Reo research completions 2010-2018</t>
  </si>
  <si>
    <t>Table 1.5: Indicative 2019 funding compared with final 2018 funding - totals</t>
  </si>
  <si>
    <t>1.5</t>
  </si>
  <si>
    <t>Table 1.7: Indicative 2019 funding compared with final 2018 funding - Quality Evaluation (QE) measure</t>
  </si>
  <si>
    <t>1.7</t>
  </si>
  <si>
    <t>Table 1.8: External research income 2011 to 2013</t>
  </si>
  <si>
    <t>1.8</t>
  </si>
  <si>
    <t>Table 1.9: External research income 2013 to 2018</t>
  </si>
  <si>
    <t>1.9</t>
  </si>
  <si>
    <t>Table 2.0: Final 2017 and final 2018 funding allocations - External Research Income (ERI) measure</t>
  </si>
  <si>
    <t>2.0</t>
  </si>
  <si>
    <t>Table 2.1: Indicative 2019 funding compared with final 2018  funding - External Research Income measure</t>
  </si>
  <si>
    <t>2.1</t>
  </si>
  <si>
    <t>Table 2.2: Final 2017 and final 2018 funding allocations - Research Degree Completions (RDC) measure</t>
  </si>
  <si>
    <t>2.2</t>
  </si>
  <si>
    <t>Table 2.3: Indicative and final funding allocations for 2018 - Research Degree Completions (RDC) measure</t>
  </si>
  <si>
    <t>2.3</t>
  </si>
  <si>
    <t>2.4</t>
  </si>
  <si>
    <t>Table 2.4: Indicative 2019 funding compared with final 2018 funding - Research Degree Completions measure</t>
  </si>
  <si>
    <t>Table 2.5: 2018 PBRF - Quality Evaluation measure funding by Subject area</t>
  </si>
  <si>
    <t>2.5</t>
  </si>
</sst>
</file>

<file path=xl/styles.xml><?xml version="1.0" encoding="utf-8"?>
<styleSheet xmlns="http://schemas.openxmlformats.org/spreadsheetml/2006/main" xmlns:mc="http://schemas.openxmlformats.org/markup-compatibility/2006" xmlns:x14ac="http://schemas.microsoft.com/office/spreadsheetml/2009/9/ac" mc:Ignorable="x14ac">
  <numFmts count="16">
    <numFmt numFmtId="5" formatCode="&quot;$&quot;#,##0;\-&quot;$&quot;#,##0"/>
    <numFmt numFmtId="7" formatCode="&quot;$&quot;#,##0.00;\-&quot;$&quot;#,##0.00"/>
    <numFmt numFmtId="42" formatCode="_-&quot;$&quot;* #,##0_-;\-&quot;$&quot;* #,##0_-;_-&quot;$&quot;* &quot;-&quot;_-;_-@_-"/>
    <numFmt numFmtId="44" formatCode="_-&quot;$&quot;* #,##0.00_-;\-&quot;$&quot;* #,##0.00_-;_-&quot;$&quot;* &quot;-&quot;??_-;_-@_-"/>
    <numFmt numFmtId="43" formatCode="_-* #,##0.00_-;\-* #,##0.00_-;_-* &quot;-&quot;??_-;_-@_-"/>
    <numFmt numFmtId="164" formatCode="_(&quot;$&quot;#,##0_);[Red]_(\(&quot;$&quot;#,##0\);_(* &quot; - &quot;_);_(@_)"/>
    <numFmt numFmtId="165" formatCode="_(0.00%_);\(0.00%\);_(&quot; - &quot;_);_(@_)"/>
    <numFmt numFmtId="166" formatCode="_(&quot;$&quot;#,##0_);\(&quot;$&quot;#,##0\);_(* &quot; - &quot;_);_(@_)"/>
    <numFmt numFmtId="167" formatCode="_(&quot;$&quot;* #,##0.00_);_(&quot;$&quot;* \(#,##0.00\);_(&quot;$&quot;* &quot;-&quot;??_);_(@_)"/>
    <numFmt numFmtId="168" formatCode="0.0000%"/>
    <numFmt numFmtId="169" formatCode="_-&quot;$&quot;* #,##0_-;\-&quot;$&quot;* #,##0_-;_-&quot;$&quot;* &quot;-&quot;??_-;_-@_-"/>
    <numFmt numFmtId="170" formatCode="0.0%"/>
    <numFmt numFmtId="171" formatCode="&quot;$&quot;#,##0"/>
    <numFmt numFmtId="172" formatCode="_(0.00%_);[Red]_(\(0.00%\);_(&quot; - &quot;_);_(@_)"/>
    <numFmt numFmtId="173" formatCode="0.0"/>
    <numFmt numFmtId="174" formatCode="_-* #,##0_-;\-* #,##0_-;_-* &quot;-&quot;??_-;_-@_-"/>
  </numFmts>
  <fonts count="40" x14ac:knownFonts="1">
    <font>
      <sz val="12"/>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2"/>
      <color theme="1"/>
      <name val="Arial"/>
      <family val="2"/>
    </font>
    <font>
      <b/>
      <sz val="12"/>
      <color theme="1"/>
      <name val="Arial"/>
      <family val="2"/>
    </font>
    <font>
      <b/>
      <sz val="10"/>
      <color theme="1"/>
      <name val="Arial"/>
      <family val="2"/>
    </font>
    <font>
      <b/>
      <i/>
      <sz val="9"/>
      <color theme="1"/>
      <name val="Calibri"/>
      <family val="2"/>
      <scheme val="minor"/>
    </font>
    <font>
      <sz val="10"/>
      <color theme="1"/>
      <name val="Calibri"/>
      <family val="2"/>
      <scheme val="minor"/>
    </font>
    <font>
      <b/>
      <sz val="10"/>
      <color theme="1"/>
      <name val="Calibri"/>
      <family val="2"/>
      <scheme val="minor"/>
    </font>
    <font>
      <sz val="11"/>
      <color theme="1"/>
      <name val="Calibri"/>
      <family val="2"/>
      <scheme val="minor"/>
    </font>
    <font>
      <sz val="10"/>
      <color theme="1"/>
      <name val="Tahoma"/>
      <family val="2"/>
    </font>
    <font>
      <b/>
      <i/>
      <sz val="9"/>
      <color theme="1"/>
      <name val="Calibri"/>
      <family val="2"/>
    </font>
    <font>
      <sz val="12"/>
      <color theme="1"/>
      <name val="Calibri"/>
      <family val="2"/>
      <scheme val="minor"/>
    </font>
    <font>
      <sz val="10"/>
      <color rgb="FF000000"/>
      <name val="Calibri"/>
      <family val="2"/>
      <scheme val="minor"/>
    </font>
    <font>
      <sz val="10"/>
      <color theme="1"/>
      <name val="Arial"/>
      <family val="2"/>
    </font>
    <font>
      <sz val="10"/>
      <name val="Arial"/>
      <family val="2"/>
    </font>
    <font>
      <sz val="12"/>
      <name val="Arial"/>
      <family val="2"/>
    </font>
    <font>
      <sz val="10"/>
      <name val="Calibri"/>
      <family val="2"/>
      <scheme val="minor"/>
    </font>
    <font>
      <b/>
      <sz val="10"/>
      <name val="Calibri"/>
      <family val="2"/>
      <scheme val="minor"/>
    </font>
    <font>
      <sz val="11"/>
      <name val="Calibri"/>
      <family val="2"/>
      <scheme val="minor"/>
    </font>
    <font>
      <b/>
      <i/>
      <sz val="8"/>
      <color theme="0"/>
      <name val="Arial"/>
      <family val="2"/>
    </font>
    <font>
      <b/>
      <i/>
      <sz val="9"/>
      <color theme="0"/>
      <name val="Calibri"/>
      <family val="2"/>
      <scheme val="minor"/>
    </font>
    <font>
      <b/>
      <i/>
      <sz val="8"/>
      <color theme="1"/>
      <name val="Arial"/>
      <family val="2"/>
    </font>
    <font>
      <sz val="10"/>
      <color rgb="FF000000"/>
      <name val="Calibri"/>
      <family val="2"/>
    </font>
    <font>
      <sz val="9"/>
      <color theme="1"/>
      <name val="Calibri"/>
      <family val="2"/>
      <scheme val="minor"/>
    </font>
    <font>
      <b/>
      <sz val="12"/>
      <color rgb="FF000000"/>
      <name val="Calibri"/>
      <family val="2"/>
      <scheme val="minor"/>
    </font>
    <font>
      <sz val="12"/>
      <color theme="0"/>
      <name val="Calibri"/>
      <family val="2"/>
      <scheme val="minor"/>
    </font>
    <font>
      <sz val="10"/>
      <color theme="1"/>
      <name val="Calibri"/>
      <family val="2"/>
      <scheme val="minor"/>
    </font>
    <font>
      <b/>
      <sz val="12"/>
      <color theme="1"/>
      <name val="Calibri"/>
      <family val="2"/>
      <scheme val="minor"/>
    </font>
    <font>
      <b/>
      <sz val="14"/>
      <color theme="1"/>
      <name val="Calibri"/>
      <family val="2"/>
      <scheme val="minor"/>
    </font>
    <font>
      <b/>
      <i/>
      <sz val="10"/>
      <color theme="0"/>
      <name val="Calibri"/>
      <family val="2"/>
      <scheme val="minor"/>
    </font>
    <font>
      <sz val="10"/>
      <color theme="1"/>
      <name val="Calibri"/>
      <family val="2"/>
      <scheme val="minor"/>
    </font>
    <font>
      <b/>
      <i/>
      <sz val="8"/>
      <color theme="0"/>
      <name val="Calibri"/>
      <family val="2"/>
      <scheme val="minor"/>
    </font>
    <font>
      <b/>
      <sz val="11"/>
      <color theme="1"/>
      <name val="Calibri"/>
      <family val="2"/>
      <scheme val="minor"/>
    </font>
    <font>
      <sz val="10"/>
      <color theme="1"/>
      <name val="Calibri"/>
      <family val="2"/>
      <scheme val="minor"/>
    </font>
    <font>
      <b/>
      <i/>
      <sz val="8"/>
      <color theme="0"/>
      <name val="Arial"/>
      <family val="2"/>
    </font>
    <font>
      <b/>
      <i/>
      <sz val="9"/>
      <color theme="0"/>
      <name val="Calibri"/>
      <family val="2"/>
      <scheme val="minor"/>
    </font>
    <font>
      <sz val="10"/>
      <color rgb="FFFF0000"/>
      <name val="Calibri"/>
      <family val="2"/>
      <scheme val="minor"/>
    </font>
    <font>
      <b/>
      <sz val="11"/>
      <name val="Calibri"/>
      <family val="2"/>
      <scheme val="minor"/>
    </font>
  </fonts>
  <fills count="11">
    <fill>
      <patternFill patternType="none"/>
    </fill>
    <fill>
      <patternFill patternType="gray125"/>
    </fill>
    <fill>
      <patternFill patternType="solid">
        <fgColor theme="4" tint="0.79998168889431442"/>
        <bgColor theme="4" tint="0.79998168889431442"/>
      </patternFill>
    </fill>
    <fill>
      <patternFill patternType="solid">
        <fgColor theme="4"/>
        <bgColor theme="4"/>
      </patternFill>
    </fill>
    <fill>
      <patternFill patternType="solid">
        <fgColor theme="4" tint="0.59999389629810485"/>
        <bgColor theme="4" tint="0.59999389629810485"/>
      </patternFill>
    </fill>
    <fill>
      <patternFill patternType="solid">
        <fgColor theme="0"/>
        <bgColor indexed="64"/>
      </patternFill>
    </fill>
    <fill>
      <patternFill patternType="solid">
        <fgColor theme="0" tint="-0.14999847407452621"/>
        <bgColor indexed="64"/>
      </patternFill>
    </fill>
    <fill>
      <patternFill patternType="solid">
        <fgColor theme="4" tint="0.59999389629810485"/>
        <bgColor theme="4" tint="0.79998168889431442"/>
      </patternFill>
    </fill>
    <fill>
      <patternFill patternType="solid">
        <fgColor theme="4" tint="0.79998168889431442"/>
        <bgColor theme="4" tint="0.59999389629810485"/>
      </patternFill>
    </fill>
    <fill>
      <patternFill patternType="solid">
        <fgColor theme="4" tint="0.79998168889431442"/>
        <bgColor indexed="64"/>
      </patternFill>
    </fill>
    <fill>
      <patternFill patternType="solid">
        <fgColor theme="4" tint="0.59999389629810485"/>
        <bgColor indexed="64"/>
      </patternFill>
    </fill>
  </fills>
  <borders count="49">
    <border>
      <left/>
      <right/>
      <top/>
      <bottom/>
      <diagonal/>
    </border>
    <border>
      <left/>
      <right style="thin">
        <color theme="0"/>
      </right>
      <top/>
      <bottom style="thick">
        <color theme="0"/>
      </bottom>
      <diagonal/>
    </border>
    <border>
      <left style="thin">
        <color theme="0"/>
      </left>
      <right style="thin">
        <color theme="0"/>
      </right>
      <top/>
      <bottom style="thick">
        <color theme="0"/>
      </bottom>
      <diagonal/>
    </border>
    <border>
      <left style="thin">
        <color theme="0"/>
      </left>
      <right/>
      <top/>
      <bottom style="thick">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top/>
      <bottom style="thin">
        <color theme="0"/>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right style="thin">
        <color theme="0"/>
      </right>
      <top style="thin">
        <color theme="0"/>
      </top>
      <bottom/>
      <diagonal/>
    </border>
    <border>
      <left style="thin">
        <color theme="0"/>
      </left>
      <right/>
      <top style="thin">
        <color theme="0"/>
      </top>
      <bottom/>
      <diagonal/>
    </border>
    <border>
      <left style="thin">
        <color theme="0"/>
      </left>
      <right/>
      <top/>
      <bottom style="thin">
        <color theme="0"/>
      </bottom>
      <diagonal/>
    </border>
    <border>
      <left/>
      <right/>
      <top/>
      <bottom style="thick">
        <color theme="0"/>
      </bottom>
      <diagonal/>
    </border>
    <border>
      <left/>
      <right style="thin">
        <color theme="0"/>
      </right>
      <top/>
      <bottom/>
      <diagonal/>
    </border>
    <border>
      <left style="thin">
        <color theme="0"/>
      </left>
      <right style="thin">
        <color theme="0"/>
      </right>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style="thin">
        <color indexed="64"/>
      </top>
      <bottom style="medium">
        <color indexed="64"/>
      </bottom>
      <diagonal/>
    </border>
    <border>
      <left style="thin">
        <color theme="0"/>
      </left>
      <right/>
      <top/>
      <bottom/>
      <diagonal/>
    </border>
    <border>
      <left/>
      <right/>
      <top style="thick">
        <color theme="0"/>
      </top>
      <bottom/>
      <diagonal/>
    </border>
    <border>
      <left style="thin">
        <color theme="0"/>
      </left>
      <right/>
      <top style="thick">
        <color theme="0"/>
      </top>
      <bottom/>
      <diagonal/>
    </border>
    <border>
      <left/>
      <right/>
      <top style="thin">
        <color theme="0"/>
      </top>
      <bottom/>
      <diagonal/>
    </border>
    <border>
      <left style="thin">
        <color theme="0"/>
      </left>
      <right style="thin">
        <color theme="0"/>
      </right>
      <top style="thin">
        <color theme="0"/>
      </top>
      <bottom/>
      <diagonal/>
    </border>
    <border>
      <left style="thin">
        <color theme="0"/>
      </left>
      <right style="thin">
        <color theme="0"/>
      </right>
      <top style="thick">
        <color theme="0"/>
      </top>
      <bottom style="hair">
        <color theme="0"/>
      </bottom>
      <diagonal/>
    </border>
    <border>
      <left style="thin">
        <color theme="0"/>
      </left>
      <right style="thin">
        <color theme="0"/>
      </right>
      <top/>
      <bottom style="hair">
        <color theme="0"/>
      </bottom>
      <diagonal/>
    </border>
    <border>
      <left style="thin">
        <color theme="0"/>
      </left>
      <right style="thin">
        <color theme="0"/>
      </right>
      <top style="hair">
        <color theme="0"/>
      </top>
      <bottom style="hair">
        <color theme="0"/>
      </bottom>
      <diagonal/>
    </border>
    <border>
      <left style="thin">
        <color theme="0"/>
      </left>
      <right style="hair">
        <color theme="0"/>
      </right>
      <top style="hair">
        <color theme="0"/>
      </top>
      <bottom style="hair">
        <color theme="0"/>
      </bottom>
      <diagonal/>
    </border>
    <border>
      <left style="hair">
        <color theme="0"/>
      </left>
      <right style="thin">
        <color theme="0"/>
      </right>
      <top style="hair">
        <color theme="0"/>
      </top>
      <bottom style="hair">
        <color theme="0"/>
      </bottom>
      <diagonal/>
    </border>
    <border>
      <left style="thin">
        <color theme="0"/>
      </left>
      <right style="thin">
        <color theme="0"/>
      </right>
      <top style="thin">
        <color theme="0"/>
      </top>
      <bottom style="hair">
        <color theme="0"/>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bottom style="thin">
        <color indexed="64"/>
      </bottom>
      <diagonal/>
    </border>
    <border>
      <left/>
      <right/>
      <top style="thin">
        <color indexed="64"/>
      </top>
      <bottom/>
      <diagonal/>
    </border>
  </borders>
  <cellStyleXfs count="21">
    <xf numFmtId="0" fontId="0" fillId="0" borderId="0"/>
    <xf numFmtId="9" fontId="4" fillId="0" borderId="0" applyFont="0" applyFill="0" applyBorder="0" applyAlignment="0" applyProtection="0"/>
    <xf numFmtId="44" fontId="10" fillId="0" borderId="0" applyFont="0" applyFill="0" applyBorder="0" applyAlignment="0" applyProtection="0"/>
    <xf numFmtId="0" fontId="10" fillId="0" borderId="0"/>
    <xf numFmtId="0" fontId="11" fillId="0" borderId="0"/>
    <xf numFmtId="0" fontId="15" fillId="0" borderId="0"/>
    <xf numFmtId="167" fontId="3" fillId="0" borderId="0" applyFont="0" applyFill="0" applyBorder="0" applyAlignment="0" applyProtection="0"/>
    <xf numFmtId="0" fontId="15" fillId="0" borderId="0"/>
    <xf numFmtId="0" fontId="3" fillId="0" borderId="0"/>
    <xf numFmtId="0" fontId="3" fillId="0" borderId="0"/>
    <xf numFmtId="9" fontId="16" fillId="0" borderId="0" applyFont="0" applyFill="0" applyBorder="0" applyAlignment="0" applyProtection="0"/>
    <xf numFmtId="9" fontId="17"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44" fontId="4" fillId="0" borderId="0" applyFont="0" applyFill="0" applyBorder="0" applyAlignment="0" applyProtection="0"/>
    <xf numFmtId="0" fontId="1" fillId="0" borderId="0"/>
    <xf numFmtId="43" fontId="4" fillId="0" borderId="0" applyFont="0" applyFill="0" applyBorder="0" applyAlignment="0" applyProtection="0"/>
  </cellStyleXfs>
  <cellXfs count="369">
    <xf numFmtId="0" fontId="0" fillId="0" borderId="0" xfId="0"/>
    <xf numFmtId="0" fontId="5" fillId="0" borderId="0" xfId="0" applyFont="1"/>
    <xf numFmtId="0" fontId="6" fillId="0" borderId="0" xfId="0" applyFont="1"/>
    <xf numFmtId="0" fontId="7" fillId="0" borderId="0" xfId="0" applyFont="1" applyBorder="1" applyAlignment="1">
      <alignment horizontal="center" vertical="center" wrapText="1"/>
    </xf>
    <xf numFmtId="0" fontId="8" fillId="0" borderId="0" xfId="0" applyFont="1" applyBorder="1"/>
    <xf numFmtId="164" fontId="8" fillId="0" borderId="0" xfId="0" applyNumberFormat="1" applyFont="1" applyBorder="1"/>
    <xf numFmtId="164" fontId="9" fillId="0" borderId="0" xfId="0" applyNumberFormat="1" applyFont="1" applyBorder="1"/>
    <xf numFmtId="0" fontId="9" fillId="0" borderId="0" xfId="0" applyFont="1" applyBorder="1" applyAlignment="1">
      <alignment horizontal="left"/>
    </xf>
    <xf numFmtId="165" fontId="8" fillId="0" borderId="0" xfId="0" applyNumberFormat="1" applyFont="1"/>
    <xf numFmtId="0" fontId="13" fillId="0" borderId="0" xfId="0" applyFont="1"/>
    <xf numFmtId="0" fontId="14" fillId="0" borderId="0" xfId="0" applyFont="1"/>
    <xf numFmtId="164" fontId="13" fillId="0" borderId="0" xfId="0" applyNumberFormat="1" applyFont="1"/>
    <xf numFmtId="2" fontId="18" fillId="0" borderId="0" xfId="15" applyNumberFormat="1" applyFont="1" applyFill="1"/>
    <xf numFmtId="168" fontId="18" fillId="0" borderId="0" xfId="15" applyNumberFormat="1" applyFont="1" applyFill="1"/>
    <xf numFmtId="169" fontId="18" fillId="0" borderId="0" xfId="16" applyNumberFormat="1" applyFont="1" applyFill="1"/>
    <xf numFmtId="0" fontId="18" fillId="0" borderId="0" xfId="15" applyFont="1" applyFill="1"/>
    <xf numFmtId="0" fontId="20" fillId="0" borderId="0" xfId="15" applyFont="1" applyFill="1"/>
    <xf numFmtId="168" fontId="18" fillId="0" borderId="0" xfId="17" applyNumberFormat="1" applyFont="1" applyFill="1"/>
    <xf numFmtId="2" fontId="19" fillId="0" borderId="0" xfId="15" applyNumberFormat="1" applyFont="1" applyFill="1"/>
    <xf numFmtId="168" fontId="19" fillId="0" borderId="0" xfId="17" applyNumberFormat="1" applyFont="1" applyFill="1"/>
    <xf numFmtId="169" fontId="19" fillId="0" borderId="0" xfId="16" applyNumberFormat="1" applyFont="1" applyFill="1"/>
    <xf numFmtId="2" fontId="18" fillId="0" borderId="0" xfId="15" applyNumberFormat="1" applyFont="1" applyFill="1" applyAlignment="1">
      <alignment horizontal="center" vertical="center" wrapText="1"/>
    </xf>
    <xf numFmtId="0" fontId="20" fillId="0" borderId="0" xfId="15" applyFont="1" applyFill="1" applyAlignment="1">
      <alignment horizontal="center" vertical="center" wrapText="1"/>
    </xf>
    <xf numFmtId="168" fontId="18" fillId="0" borderId="0" xfId="17" applyNumberFormat="1" applyFont="1" applyFill="1" applyAlignment="1">
      <alignment horizontal="center" vertical="center" wrapText="1"/>
    </xf>
    <xf numFmtId="169" fontId="18" fillId="0" borderId="0" xfId="16" applyNumberFormat="1" applyFont="1" applyFill="1" applyAlignment="1">
      <alignment horizontal="center" vertical="center" wrapText="1"/>
    </xf>
    <xf numFmtId="0" fontId="18" fillId="0" borderId="0" xfId="15" applyFont="1" applyFill="1" applyAlignment="1">
      <alignment horizontal="center" vertical="center" wrapText="1"/>
    </xf>
    <xf numFmtId="168" fontId="19" fillId="0" borderId="0" xfId="15" applyNumberFormat="1" applyFont="1" applyFill="1"/>
    <xf numFmtId="0" fontId="7" fillId="0" borderId="0" xfId="0" quotePrefix="1" applyFont="1" applyBorder="1" applyAlignment="1">
      <alignment horizontal="center" vertical="center" wrapText="1"/>
    </xf>
    <xf numFmtId="0" fontId="21" fillId="3" borderId="1" xfId="0" applyFont="1" applyFill="1" applyBorder="1" applyAlignment="1">
      <alignment horizontal="center" vertical="center" wrapText="1"/>
    </xf>
    <xf numFmtId="0" fontId="22" fillId="3" borderId="2" xfId="0" applyFont="1" applyFill="1" applyBorder="1" applyAlignment="1">
      <alignment horizontal="center" vertical="center" wrapText="1"/>
    </xf>
    <xf numFmtId="0" fontId="8" fillId="4" borderId="4" xfId="0" applyFont="1" applyFill="1" applyBorder="1"/>
    <xf numFmtId="0" fontId="8" fillId="4" borderId="5" xfId="0" applyFont="1" applyFill="1" applyBorder="1"/>
    <xf numFmtId="0" fontId="8" fillId="2" borderId="4" xfId="0" applyFont="1" applyFill="1" applyBorder="1"/>
    <xf numFmtId="0" fontId="8" fillId="2" borderId="5" xfId="0" applyFont="1" applyFill="1" applyBorder="1"/>
    <xf numFmtId="0" fontId="22" fillId="3" borderId="2" xfId="0" applyNumberFormat="1" applyFont="1" applyFill="1" applyBorder="1" applyAlignment="1">
      <alignment horizontal="center" vertical="center" wrapText="1"/>
    </xf>
    <xf numFmtId="0" fontId="22" fillId="3" borderId="3" xfId="0" applyNumberFormat="1" applyFont="1" applyFill="1" applyBorder="1" applyAlignment="1">
      <alignment horizontal="center" vertical="center" wrapText="1"/>
    </xf>
    <xf numFmtId="1" fontId="0" fillId="0" borderId="0" xfId="0" applyNumberFormat="1" applyAlignment="1">
      <alignment wrapText="1"/>
    </xf>
    <xf numFmtId="1" fontId="0" fillId="0" borderId="0" xfId="0" applyNumberFormat="1"/>
    <xf numFmtId="9" fontId="0" fillId="0" borderId="0" xfId="1" applyFont="1"/>
    <xf numFmtId="164" fontId="0" fillId="0" borderId="0" xfId="0" applyNumberFormat="1"/>
    <xf numFmtId="0" fontId="13" fillId="0" borderId="0" xfId="0" applyFont="1" applyBorder="1"/>
    <xf numFmtId="164" fontId="13" fillId="0" borderId="0" xfId="0" applyNumberFormat="1" applyFont="1" applyBorder="1"/>
    <xf numFmtId="10" fontId="13" fillId="0" borderId="0" xfId="1" applyNumberFormat="1" applyFont="1" applyBorder="1"/>
    <xf numFmtId="10" fontId="13" fillId="0" borderId="0" xfId="0" applyNumberFormat="1" applyFont="1" applyBorder="1"/>
    <xf numFmtId="0" fontId="0" fillId="0" borderId="0" xfId="0" applyBorder="1"/>
    <xf numFmtId="164" fontId="0" fillId="0" borderId="0" xfId="0" applyNumberFormat="1" applyBorder="1"/>
    <xf numFmtId="170" fontId="0" fillId="0" borderId="0" xfId="1" applyNumberFormat="1" applyFont="1" applyBorder="1"/>
    <xf numFmtId="10" fontId="0" fillId="0" borderId="0" xfId="1" applyNumberFormat="1" applyFont="1" applyBorder="1"/>
    <xf numFmtId="170" fontId="0" fillId="0" borderId="0" xfId="0" applyNumberFormat="1" applyBorder="1"/>
    <xf numFmtId="0" fontId="9" fillId="4" borderId="4" xfId="0" applyFont="1" applyFill="1" applyBorder="1"/>
    <xf numFmtId="0" fontId="8" fillId="0" borderId="0" xfId="0" applyFont="1"/>
    <xf numFmtId="0" fontId="0" fillId="0" borderId="0" xfId="0" applyFill="1"/>
    <xf numFmtId="0" fontId="5" fillId="0" borderId="0" xfId="0" applyFont="1" applyAlignment="1">
      <alignment vertical="top" wrapText="1"/>
    </xf>
    <xf numFmtId="0" fontId="23" fillId="0" borderId="0" xfId="0" applyFont="1" applyAlignment="1">
      <alignment horizontal="center" vertical="center" wrapText="1"/>
    </xf>
    <xf numFmtId="0" fontId="0" fillId="0" borderId="0" xfId="0" applyNumberFormat="1"/>
    <xf numFmtId="1" fontId="13" fillId="0" borderId="0" xfId="0" applyNumberFormat="1" applyFont="1"/>
    <xf numFmtId="171" fontId="8" fillId="6" borderId="15" xfId="0" applyNumberFormat="1" applyFont="1" applyFill="1" applyBorder="1" applyAlignment="1">
      <alignment horizontal="right" indent="1"/>
    </xf>
    <xf numFmtId="171" fontId="8" fillId="6" borderId="18" xfId="0" applyNumberFormat="1" applyFont="1" applyFill="1" applyBorder="1" applyAlignment="1">
      <alignment horizontal="right" indent="1"/>
    </xf>
    <xf numFmtId="0" fontId="8" fillId="5" borderId="0" xfId="0" applyFont="1" applyFill="1"/>
    <xf numFmtId="3" fontId="8" fillId="0" borderId="0" xfId="0" applyNumberFormat="1" applyFont="1" applyAlignment="1">
      <alignment horizontal="right" indent="1"/>
    </xf>
    <xf numFmtId="171" fontId="8" fillId="0" borderId="0" xfId="0" applyNumberFormat="1" applyFont="1" applyAlignment="1">
      <alignment horizontal="right" indent="1"/>
    </xf>
    <xf numFmtId="171" fontId="8" fillId="6" borderId="12" xfId="0" applyNumberFormat="1" applyFont="1" applyFill="1" applyBorder="1" applyAlignment="1">
      <alignment horizontal="right" indent="1"/>
    </xf>
    <xf numFmtId="0" fontId="26" fillId="0" borderId="0" xfId="0" applyFont="1" applyAlignment="1">
      <alignment vertical="center"/>
    </xf>
    <xf numFmtId="7" fontId="8" fillId="0" borderId="8" xfId="0" applyNumberFormat="1" applyFont="1" applyFill="1" applyBorder="1" applyAlignment="1">
      <alignment horizontal="right" indent="1"/>
    </xf>
    <xf numFmtId="5" fontId="8" fillId="0" borderId="0" xfId="0" applyNumberFormat="1" applyFont="1" applyFill="1" applyAlignment="1">
      <alignment horizontal="right" indent="1"/>
    </xf>
    <xf numFmtId="7" fontId="8" fillId="0" borderId="10" xfId="0" applyNumberFormat="1" applyFont="1" applyFill="1" applyBorder="1" applyAlignment="1">
      <alignment horizontal="right" indent="1"/>
    </xf>
    <xf numFmtId="0" fontId="27" fillId="0" borderId="0" xfId="0" applyFont="1"/>
    <xf numFmtId="0" fontId="21" fillId="3" borderId="3" xfId="0" applyFont="1" applyFill="1" applyBorder="1" applyAlignment="1">
      <alignment horizontal="center" vertical="center" wrapText="1"/>
    </xf>
    <xf numFmtId="0" fontId="24" fillId="4" borderId="6" xfId="0" applyFont="1" applyFill="1" applyBorder="1"/>
    <xf numFmtId="172" fontId="8" fillId="0" borderId="0" xfId="0" applyNumberFormat="1" applyFont="1"/>
    <xf numFmtId="172" fontId="28" fillId="0" borderId="0" xfId="0" applyNumberFormat="1" applyFont="1"/>
    <xf numFmtId="0" fontId="29" fillId="0" borderId="0" xfId="0" applyFont="1" applyFill="1" applyAlignment="1">
      <alignment horizontal="left"/>
    </xf>
    <xf numFmtId="0" fontId="22" fillId="3" borderId="1" xfId="0" applyFont="1" applyFill="1" applyBorder="1" applyAlignment="1">
      <alignment horizontal="center" wrapText="1"/>
    </xf>
    <xf numFmtId="173" fontId="8" fillId="0" borderId="4" xfId="0" applyNumberFormat="1" applyFont="1" applyFill="1" applyBorder="1" applyAlignment="1">
      <alignment horizontal="center" wrapText="1"/>
    </xf>
    <xf numFmtId="0" fontId="22" fillId="3" borderId="3" xfId="0" applyFont="1" applyFill="1" applyBorder="1" applyAlignment="1">
      <alignment vertical="top" wrapText="1"/>
    </xf>
    <xf numFmtId="164" fontId="8" fillId="0" borderId="6" xfId="0" applyNumberFormat="1" applyFont="1" applyFill="1" applyBorder="1" applyAlignment="1">
      <alignment vertical="top" wrapText="1"/>
    </xf>
    <xf numFmtId="0" fontId="22" fillId="3" borderId="27" xfId="0" applyFont="1" applyFill="1" applyBorder="1" applyAlignment="1">
      <alignment vertical="top" wrapText="1"/>
    </xf>
    <xf numFmtId="0" fontId="8" fillId="2" borderId="4" xfId="0" applyFont="1" applyFill="1" applyBorder="1" applyAlignment="1">
      <alignment vertical="center" wrapText="1"/>
    </xf>
    <xf numFmtId="2" fontId="18" fillId="0" borderId="0" xfId="15" applyNumberFormat="1" applyFont="1" applyFill="1" applyAlignment="1">
      <alignment vertical="center"/>
    </xf>
    <xf numFmtId="0" fontId="20" fillId="0" borderId="0" xfId="15" applyFont="1" applyFill="1" applyAlignment="1">
      <alignment vertical="center"/>
    </xf>
    <xf numFmtId="168" fontId="18" fillId="0" borderId="0" xfId="17" applyNumberFormat="1" applyFont="1" applyFill="1" applyAlignment="1">
      <alignment vertical="center"/>
    </xf>
    <xf numFmtId="169" fontId="18" fillId="0" borderId="0" xfId="16" applyNumberFormat="1" applyFont="1" applyFill="1" applyAlignment="1">
      <alignment vertical="center"/>
    </xf>
    <xf numFmtId="0" fontId="18" fillId="0" borderId="0" xfId="15" applyFont="1" applyFill="1" applyAlignment="1">
      <alignment vertical="center"/>
    </xf>
    <xf numFmtId="0" fontId="8" fillId="4" borderId="4" xfId="0" applyFont="1" applyFill="1" applyBorder="1" applyAlignment="1">
      <alignment vertical="center" wrapText="1"/>
    </xf>
    <xf numFmtId="0" fontId="9" fillId="0" borderId="0" xfId="0" applyFont="1" applyFill="1"/>
    <xf numFmtId="0" fontId="8" fillId="0" borderId="0" xfId="0" applyFont="1" applyFill="1"/>
    <xf numFmtId="0" fontId="30" fillId="0" borderId="0" xfId="0" applyFont="1" applyFill="1"/>
    <xf numFmtId="0" fontId="9" fillId="6" borderId="0" xfId="0" applyFont="1" applyFill="1" applyAlignment="1">
      <alignment horizontal="right"/>
    </xf>
    <xf numFmtId="0" fontId="9" fillId="0" borderId="0" xfId="0" applyFont="1" applyAlignment="1">
      <alignment vertical="top" wrapText="1"/>
    </xf>
    <xf numFmtId="0" fontId="21" fillId="0" borderId="1" xfId="0" applyFont="1" applyFill="1" applyBorder="1" applyAlignment="1">
      <alignment horizontal="center" vertical="center" wrapText="1"/>
    </xf>
    <xf numFmtId="0" fontId="22" fillId="0" borderId="2" xfId="0" applyFont="1" applyFill="1" applyBorder="1" applyAlignment="1">
      <alignment horizontal="center" vertical="center" wrapText="1"/>
    </xf>
    <xf numFmtId="0" fontId="31" fillId="0" borderId="2" xfId="0" applyFont="1" applyFill="1" applyBorder="1" applyAlignment="1">
      <alignment horizontal="center" vertical="top" wrapText="1"/>
    </xf>
    <xf numFmtId="1" fontId="8" fillId="0" borderId="4" xfId="0" applyNumberFormat="1" applyFont="1" applyFill="1" applyBorder="1" applyAlignment="1">
      <alignment vertical="top" wrapText="1" readingOrder="1"/>
    </xf>
    <xf numFmtId="1" fontId="8" fillId="0" borderId="5" xfId="0" applyNumberFormat="1" applyFont="1" applyFill="1" applyBorder="1" applyAlignment="1">
      <alignment vertical="top" wrapText="1" readingOrder="1"/>
    </xf>
    <xf numFmtId="1" fontId="8" fillId="0" borderId="0" xfId="0" applyNumberFormat="1" applyFont="1" applyFill="1" applyBorder="1" applyAlignment="1">
      <alignment vertical="top"/>
    </xf>
    <xf numFmtId="0" fontId="8" fillId="0" borderId="0" xfId="0" applyFont="1" applyFill="1" applyBorder="1" applyAlignment="1">
      <alignment vertical="top"/>
    </xf>
    <xf numFmtId="0" fontId="32" fillId="0" borderId="0" xfId="0" applyFont="1" applyFill="1" applyBorder="1" applyAlignment="1">
      <alignment vertical="top"/>
    </xf>
    <xf numFmtId="1" fontId="13" fillId="0" borderId="0" xfId="0" applyNumberFormat="1" applyFont="1" applyFill="1" applyBorder="1" applyAlignment="1">
      <alignment vertical="top"/>
    </xf>
    <xf numFmtId="1" fontId="9" fillId="0" borderId="4" xfId="0" applyNumberFormat="1" applyFont="1" applyFill="1" applyBorder="1" applyAlignment="1">
      <alignment vertical="top" wrapText="1" readingOrder="1"/>
    </xf>
    <xf numFmtId="1" fontId="9" fillId="0" borderId="5" xfId="0" applyNumberFormat="1" applyFont="1" applyFill="1" applyBorder="1" applyAlignment="1">
      <alignment vertical="top" wrapText="1" readingOrder="1"/>
    </xf>
    <xf numFmtId="1" fontId="9" fillId="0" borderId="0" xfId="0" applyNumberFormat="1" applyFont="1" applyFill="1" applyBorder="1" applyAlignment="1">
      <alignment vertical="top"/>
    </xf>
    <xf numFmtId="0" fontId="21" fillId="3" borderId="28" xfId="0" applyFont="1" applyFill="1" applyBorder="1" applyAlignment="1">
      <alignment horizontal="center" vertical="center" wrapText="1"/>
    </xf>
    <xf numFmtId="0" fontId="22" fillId="3" borderId="29" xfId="0" applyFont="1" applyFill="1" applyBorder="1" applyAlignment="1">
      <alignment horizontal="center" vertical="center" wrapText="1"/>
    </xf>
    <xf numFmtId="0" fontId="22" fillId="3" borderId="28" xfId="0" applyFont="1" applyFill="1" applyBorder="1" applyAlignment="1">
      <alignment horizontal="center" vertical="center" wrapText="1"/>
    </xf>
    <xf numFmtId="0" fontId="8" fillId="0" borderId="4" xfId="0" applyFont="1" applyFill="1" applyBorder="1" applyAlignment="1">
      <alignment vertical="top" wrapText="1" readingOrder="1"/>
    </xf>
    <xf numFmtId="0" fontId="8" fillId="0" borderId="5" xfId="0" applyFont="1" applyFill="1" applyBorder="1" applyAlignment="1">
      <alignment vertical="top" wrapText="1" readingOrder="1"/>
    </xf>
    <xf numFmtId="164" fontId="8" fillId="0" borderId="5" xfId="0" applyNumberFormat="1" applyFont="1" applyFill="1" applyBorder="1" applyAlignment="1">
      <alignment vertical="top" wrapText="1" readingOrder="1"/>
    </xf>
    <xf numFmtId="0" fontId="13" fillId="0" borderId="0" xfId="0" applyFont="1" applyFill="1" applyAlignment="1">
      <alignment vertical="top"/>
    </xf>
    <xf numFmtId="0" fontId="8" fillId="0" borderId="0" xfId="0" applyNumberFormat="1" applyFont="1" applyFill="1" applyAlignment="1">
      <alignment vertical="top"/>
    </xf>
    <xf numFmtId="0" fontId="8" fillId="0" borderId="0" xfId="0" applyFont="1" applyFill="1" applyAlignment="1">
      <alignment vertical="top"/>
    </xf>
    <xf numFmtId="0" fontId="8" fillId="0" borderId="7" xfId="0" applyNumberFormat="1" applyFont="1" applyFill="1" applyBorder="1" applyAlignment="1">
      <alignment vertical="top"/>
    </xf>
    <xf numFmtId="0" fontId="32" fillId="0" borderId="0" xfId="0" applyNumberFormat="1" applyFont="1" applyFill="1" applyAlignment="1">
      <alignment vertical="top"/>
    </xf>
    <xf numFmtId="0" fontId="9" fillId="0" borderId="4" xfId="0" applyFont="1" applyFill="1" applyBorder="1" applyAlignment="1">
      <alignment vertical="top" wrapText="1" readingOrder="1"/>
    </xf>
    <xf numFmtId="0" fontId="9" fillId="0" borderId="5" xfId="0" applyFont="1" applyFill="1" applyBorder="1" applyAlignment="1">
      <alignment vertical="top" wrapText="1" readingOrder="1"/>
    </xf>
    <xf numFmtId="164" fontId="9" fillId="0" borderId="5" xfId="0" applyNumberFormat="1" applyFont="1" applyFill="1" applyBorder="1" applyAlignment="1">
      <alignment vertical="top" wrapText="1" readingOrder="1"/>
    </xf>
    <xf numFmtId="0" fontId="9" fillId="0" borderId="0" xfId="0" applyNumberFormat="1" applyFont="1" applyFill="1" applyAlignment="1">
      <alignment vertical="top"/>
    </xf>
    <xf numFmtId="0" fontId="8" fillId="0" borderId="4" xfId="0" applyFont="1" applyFill="1" applyBorder="1" applyAlignment="1">
      <alignment vertical="top" wrapText="1"/>
    </xf>
    <xf numFmtId="0" fontId="8" fillId="0" borderId="5" xfId="0" applyFont="1" applyFill="1" applyBorder="1" applyAlignment="1">
      <alignment vertical="top" wrapText="1"/>
    </xf>
    <xf numFmtId="164" fontId="8" fillId="0" borderId="5" xfId="0" applyNumberFormat="1" applyFont="1" applyFill="1" applyBorder="1" applyAlignment="1">
      <alignment vertical="top" wrapText="1"/>
    </xf>
    <xf numFmtId="1" fontId="8" fillId="0" borderId="5" xfId="0" applyNumberFormat="1" applyFont="1" applyFill="1" applyBorder="1" applyAlignment="1">
      <alignment vertical="top" wrapText="1"/>
    </xf>
    <xf numFmtId="1" fontId="8" fillId="0" borderId="6" xfId="0" applyNumberFormat="1" applyFont="1" applyFill="1" applyBorder="1" applyAlignment="1">
      <alignment vertical="top" wrapText="1"/>
    </xf>
    <xf numFmtId="1" fontId="8" fillId="0" borderId="4" xfId="0" applyNumberFormat="1" applyFont="1" applyFill="1" applyBorder="1" applyAlignment="1">
      <alignment vertical="top" wrapText="1"/>
    </xf>
    <xf numFmtId="0" fontId="9" fillId="0" borderId="4" xfId="0" applyFont="1" applyFill="1" applyBorder="1" applyAlignment="1">
      <alignment vertical="top" wrapText="1"/>
    </xf>
    <xf numFmtId="0" fontId="9" fillId="0" borderId="5" xfId="0" applyFont="1" applyFill="1" applyBorder="1" applyAlignment="1">
      <alignment vertical="top" wrapText="1"/>
    </xf>
    <xf numFmtId="164" fontId="9" fillId="0" borderId="5" xfId="0" applyNumberFormat="1" applyFont="1" applyFill="1" applyBorder="1" applyAlignment="1">
      <alignment vertical="top" wrapText="1"/>
    </xf>
    <xf numFmtId="1" fontId="9" fillId="0" borderId="5" xfId="0" applyNumberFormat="1" applyFont="1" applyFill="1" applyBorder="1" applyAlignment="1">
      <alignment vertical="top" wrapText="1"/>
    </xf>
    <xf numFmtId="1" fontId="9" fillId="0" borderId="6" xfId="0" applyNumberFormat="1" applyFont="1" applyFill="1" applyBorder="1" applyAlignment="1">
      <alignment vertical="top" wrapText="1"/>
    </xf>
    <xf numFmtId="1" fontId="9" fillId="0" borderId="4" xfId="0" applyNumberFormat="1" applyFont="1" applyFill="1" applyBorder="1" applyAlignment="1">
      <alignment vertical="top" wrapText="1"/>
    </xf>
    <xf numFmtId="1" fontId="9" fillId="0" borderId="0" xfId="0" applyNumberFormat="1" applyFont="1" applyFill="1" applyBorder="1" applyAlignment="1">
      <alignment vertical="top" wrapText="1"/>
    </xf>
    <xf numFmtId="0" fontId="21" fillId="0" borderId="1" xfId="0" applyFont="1" applyFill="1" applyBorder="1" applyAlignment="1">
      <alignment horizontal="center" vertical="top" wrapText="1"/>
    </xf>
    <xf numFmtId="0" fontId="22" fillId="0" borderId="2" xfId="0" applyFont="1" applyFill="1" applyBorder="1" applyAlignment="1">
      <alignment horizontal="center" vertical="top" wrapText="1"/>
    </xf>
    <xf numFmtId="0" fontId="8" fillId="0" borderId="0" xfId="0" applyNumberFormat="1" applyFont="1" applyFill="1"/>
    <xf numFmtId="0" fontId="9" fillId="0" borderId="0" xfId="0" applyNumberFormat="1" applyFont="1" applyFill="1"/>
    <xf numFmtId="0" fontId="8" fillId="0" borderId="0" xfId="1" applyNumberFormat="1" applyFont="1" applyFill="1"/>
    <xf numFmtId="1" fontId="8" fillId="0" borderId="0" xfId="0" applyNumberFormat="1" applyFont="1" applyFill="1"/>
    <xf numFmtId="1" fontId="32" fillId="0" borderId="4" xfId="0" applyNumberFormat="1" applyFont="1" applyFill="1" applyBorder="1" applyAlignment="1">
      <alignment vertical="top" wrapText="1"/>
    </xf>
    <xf numFmtId="1" fontId="32" fillId="0" borderId="5" xfId="0" applyNumberFormat="1" applyFont="1" applyFill="1" applyBorder="1" applyAlignment="1">
      <alignment vertical="top" wrapText="1"/>
    </xf>
    <xf numFmtId="1" fontId="32" fillId="0" borderId="6" xfId="0" applyNumberFormat="1" applyFont="1" applyFill="1" applyBorder="1" applyAlignment="1">
      <alignment vertical="top" wrapText="1"/>
    </xf>
    <xf numFmtId="0" fontId="32" fillId="0" borderId="0" xfId="0" applyNumberFormat="1" applyFont="1" applyFill="1"/>
    <xf numFmtId="0" fontId="32" fillId="0" borderId="0" xfId="1" applyNumberFormat="1" applyFont="1" applyFill="1"/>
    <xf numFmtId="1" fontId="9" fillId="0" borderId="29" xfId="0" applyNumberFormat="1" applyFont="1" applyFill="1" applyBorder="1" applyAlignment="1">
      <alignment vertical="top" wrapText="1"/>
    </xf>
    <xf numFmtId="0" fontId="9" fillId="0" borderId="0" xfId="0" applyNumberFormat="1" applyFont="1" applyFill="1" applyAlignment="1">
      <alignment vertical="center"/>
    </xf>
    <xf numFmtId="0" fontId="26" fillId="0" borderId="0" xfId="0" applyFont="1" applyAlignment="1">
      <alignment horizontal="left" vertical="center"/>
    </xf>
    <xf numFmtId="7" fontId="8" fillId="0" borderId="33" xfId="0" applyNumberFormat="1" applyFont="1" applyFill="1" applyBorder="1" applyAlignment="1">
      <alignment horizontal="right" indent="1"/>
    </xf>
    <xf numFmtId="1" fontId="8" fillId="2" borderId="25" xfId="0" applyNumberFormat="1" applyFont="1" applyFill="1" applyBorder="1"/>
    <xf numFmtId="164" fontId="9" fillId="2" borderId="25" xfId="0" applyNumberFormat="1" applyFont="1" applyFill="1" applyBorder="1"/>
    <xf numFmtId="0" fontId="22" fillId="3" borderId="0" xfId="0" applyFont="1" applyFill="1" applyBorder="1" applyAlignment="1">
      <alignment horizontal="center" vertical="center" wrapText="1"/>
    </xf>
    <xf numFmtId="0" fontId="22" fillId="3" borderId="34" xfId="0" applyFont="1" applyFill="1" applyBorder="1" applyAlignment="1">
      <alignment horizontal="center" vertical="center" wrapText="1"/>
    </xf>
    <xf numFmtId="1" fontId="33" fillId="3" borderId="34" xfId="0" applyNumberFormat="1" applyFont="1" applyFill="1" applyBorder="1" applyAlignment="1">
      <alignment horizontal="center" vertical="center" wrapText="1"/>
    </xf>
    <xf numFmtId="0" fontId="8" fillId="4" borderId="35" xfId="0" applyFont="1" applyFill="1" applyBorder="1"/>
    <xf numFmtId="164" fontId="8" fillId="4" borderId="36" xfId="0" applyNumberFormat="1" applyFont="1" applyFill="1" applyBorder="1"/>
    <xf numFmtId="1" fontId="8" fillId="4" borderId="36" xfId="0" applyNumberFormat="1" applyFont="1" applyFill="1" applyBorder="1"/>
    <xf numFmtId="0" fontId="8" fillId="2" borderId="37" xfId="0" applyFont="1" applyFill="1" applyBorder="1"/>
    <xf numFmtId="164" fontId="8" fillId="2" borderId="25" xfId="0" applyNumberFormat="1" applyFont="1" applyFill="1" applyBorder="1"/>
    <xf numFmtId="0" fontId="8" fillId="4" borderId="37" xfId="0" applyFont="1" applyFill="1" applyBorder="1"/>
    <xf numFmtId="164" fontId="8" fillId="4" borderId="25" xfId="0" applyNumberFormat="1" applyFont="1" applyFill="1" applyBorder="1"/>
    <xf numFmtId="1" fontId="8" fillId="4" borderId="25" xfId="0" applyNumberFormat="1" applyFont="1" applyFill="1" applyBorder="1"/>
    <xf numFmtId="0" fontId="14" fillId="2" borderId="37" xfId="0" applyFont="1" applyFill="1" applyBorder="1"/>
    <xf numFmtId="0" fontId="9" fillId="2" borderId="37" xfId="0" applyFont="1" applyFill="1" applyBorder="1" applyAlignment="1">
      <alignment horizontal="left"/>
    </xf>
    <xf numFmtId="0" fontId="21" fillId="3" borderId="34" xfId="0" applyFont="1" applyFill="1" applyBorder="1" applyAlignment="1">
      <alignment horizontal="center" vertical="center" wrapText="1"/>
    </xf>
    <xf numFmtId="0" fontId="8" fillId="4" borderId="36" xfId="0" applyNumberFormat="1" applyFont="1" applyFill="1" applyBorder="1"/>
    <xf numFmtId="0" fontId="8" fillId="2" borderId="25" xfId="0" applyNumberFormat="1" applyFont="1" applyFill="1" applyBorder="1"/>
    <xf numFmtId="0" fontId="8" fillId="4" borderId="25" xfId="0" applyNumberFormat="1" applyFont="1" applyFill="1" applyBorder="1"/>
    <xf numFmtId="0" fontId="14" fillId="4" borderId="37" xfId="0" applyFont="1" applyFill="1" applyBorder="1"/>
    <xf numFmtId="0" fontId="9" fillId="2" borderId="25" xfId="0" applyNumberFormat="1" applyFont="1" applyFill="1" applyBorder="1"/>
    <xf numFmtId="0" fontId="22" fillId="3" borderId="34" xfId="0" applyNumberFormat="1" applyFont="1" applyFill="1" applyBorder="1" applyAlignment="1">
      <alignment horizontal="center" vertical="center" wrapText="1"/>
    </xf>
    <xf numFmtId="165" fontId="9" fillId="2" borderId="25" xfId="0" applyNumberFormat="1" applyFont="1" applyFill="1" applyBorder="1"/>
    <xf numFmtId="0" fontId="21" fillId="3" borderId="34" xfId="0" applyNumberFormat="1" applyFont="1" applyFill="1" applyBorder="1" applyAlignment="1">
      <alignment horizontal="center" vertical="center" wrapText="1"/>
    </xf>
    <xf numFmtId="164" fontId="9" fillId="4" borderId="36" xfId="0" applyNumberFormat="1" applyFont="1" applyFill="1" applyBorder="1"/>
    <xf numFmtId="164" fontId="9" fillId="4" borderId="25" xfId="0" applyNumberFormat="1" applyFont="1" applyFill="1" applyBorder="1"/>
    <xf numFmtId="172" fontId="8" fillId="4" borderId="36" xfId="0" applyNumberFormat="1" applyFont="1" applyFill="1" applyBorder="1"/>
    <xf numFmtId="172" fontId="8" fillId="2" borderId="25" xfId="0" applyNumberFormat="1" applyFont="1" applyFill="1" applyBorder="1"/>
    <xf numFmtId="172" fontId="8" fillId="4" borderId="25" xfId="0" applyNumberFormat="1" applyFont="1" applyFill="1" applyBorder="1"/>
    <xf numFmtId="166" fontId="9" fillId="2" borderId="25" xfId="0" applyNumberFormat="1" applyFont="1" applyFill="1" applyBorder="1"/>
    <xf numFmtId="0" fontId="8" fillId="2" borderId="25" xfId="0" applyFont="1" applyFill="1" applyBorder="1"/>
    <xf numFmtId="0" fontId="8" fillId="4" borderId="36" xfId="0" applyFont="1" applyFill="1" applyBorder="1"/>
    <xf numFmtId="166" fontId="8" fillId="4" borderId="25" xfId="0" applyNumberFormat="1" applyFont="1" applyFill="1" applyBorder="1"/>
    <xf numFmtId="0" fontId="8" fillId="4" borderId="25" xfId="0" applyFont="1" applyFill="1" applyBorder="1"/>
    <xf numFmtId="172" fontId="9" fillId="2" borderId="25" xfId="0" applyNumberFormat="1" applyFont="1" applyFill="1" applyBorder="1"/>
    <xf numFmtId="0" fontId="15" fillId="0" borderId="0" xfId="0" applyFont="1" applyBorder="1"/>
    <xf numFmtId="0" fontId="15" fillId="0" borderId="0" xfId="0" applyFont="1"/>
    <xf numFmtId="170" fontId="9" fillId="2" borderId="25" xfId="1" applyNumberFormat="1" applyFont="1" applyFill="1" applyBorder="1" applyAlignment="1">
      <alignment horizontal="center"/>
    </xf>
    <xf numFmtId="0" fontId="24" fillId="2" borderId="25" xfId="0" applyFont="1" applyFill="1" applyBorder="1"/>
    <xf numFmtId="0" fontId="24" fillId="4" borderId="36" xfId="0" applyFont="1" applyFill="1" applyBorder="1"/>
    <xf numFmtId="0" fontId="24" fillId="4" borderId="25" xfId="0" applyFont="1" applyFill="1" applyBorder="1"/>
    <xf numFmtId="169" fontId="8" fillId="2" borderId="25" xfId="18" applyNumberFormat="1" applyFont="1" applyFill="1" applyBorder="1"/>
    <xf numFmtId="10" fontId="8" fillId="4" borderId="36" xfId="1" applyNumberFormat="1" applyFont="1" applyFill="1" applyBorder="1"/>
    <xf numFmtId="10" fontId="8" fillId="2" borderId="25" xfId="1" applyNumberFormat="1" applyFont="1" applyFill="1" applyBorder="1"/>
    <xf numFmtId="10" fontId="8" fillId="4" borderId="25" xfId="1" applyNumberFormat="1" applyFont="1" applyFill="1" applyBorder="1"/>
    <xf numFmtId="169" fontId="8" fillId="4" borderId="36" xfId="18" applyNumberFormat="1" applyFont="1" applyFill="1" applyBorder="1"/>
    <xf numFmtId="169" fontId="8" fillId="4" borderId="25" xfId="18" applyNumberFormat="1" applyFont="1" applyFill="1" applyBorder="1"/>
    <xf numFmtId="0" fontId="14" fillId="4" borderId="35" xfId="0" applyFont="1" applyFill="1" applyBorder="1"/>
    <xf numFmtId="0" fontId="8" fillId="0" borderId="0" xfId="0" applyFont="1" applyAlignment="1">
      <alignment vertical="top"/>
    </xf>
    <xf numFmtId="0" fontId="8" fillId="0" borderId="0" xfId="0" applyNumberFormat="1" applyFont="1" applyAlignment="1">
      <alignment vertical="top"/>
    </xf>
    <xf numFmtId="0" fontId="34" fillId="0" borderId="0" xfId="0" applyFont="1"/>
    <xf numFmtId="0" fontId="35" fillId="0" borderId="0" xfId="0" applyNumberFormat="1" applyFont="1" applyFill="1" applyAlignment="1">
      <alignment vertical="top"/>
    </xf>
    <xf numFmtId="0" fontId="36" fillId="3" borderId="0" xfId="0" applyFont="1" applyFill="1" applyAlignment="1">
      <alignment horizontal="center" vertical="center" wrapText="1"/>
    </xf>
    <xf numFmtId="0" fontId="8" fillId="0" borderId="0" xfId="0" applyNumberFormat="1" applyFont="1"/>
    <xf numFmtId="0" fontId="34" fillId="0" borderId="0" xfId="0" applyFont="1" applyBorder="1"/>
    <xf numFmtId="0" fontId="37" fillId="0" borderId="2" xfId="0" applyFont="1" applyFill="1" applyBorder="1" applyAlignment="1">
      <alignment horizontal="center" vertical="center" wrapText="1"/>
    </xf>
    <xf numFmtId="0" fontId="9" fillId="0" borderId="24" xfId="0" applyFont="1" applyFill="1" applyBorder="1" applyAlignment="1">
      <alignment vertical="top" wrapText="1"/>
    </xf>
    <xf numFmtId="0" fontId="9" fillId="0" borderId="38" xfId="0" applyFont="1" applyFill="1" applyBorder="1" applyAlignment="1">
      <alignment vertical="top" wrapText="1"/>
    </xf>
    <xf numFmtId="164" fontId="9" fillId="0" borderId="38" xfId="0" applyNumberFormat="1" applyFont="1" applyFill="1" applyBorder="1" applyAlignment="1">
      <alignment vertical="top" wrapText="1"/>
    </xf>
    <xf numFmtId="1" fontId="9" fillId="0" borderId="38" xfId="0" applyNumberFormat="1" applyFont="1" applyFill="1" applyBorder="1" applyAlignment="1">
      <alignment vertical="top" wrapText="1"/>
    </xf>
    <xf numFmtId="1" fontId="9" fillId="0" borderId="25" xfId="0" applyNumberFormat="1" applyFont="1" applyFill="1" applyBorder="1" applyAlignment="1">
      <alignment vertical="top" wrapText="1"/>
    </xf>
    <xf numFmtId="1" fontId="9" fillId="0" borderId="24" xfId="0" applyNumberFormat="1" applyFont="1" applyFill="1" applyBorder="1" applyAlignment="1">
      <alignment vertical="top" wrapText="1"/>
    </xf>
    <xf numFmtId="0" fontId="9" fillId="0" borderId="0" xfId="0" applyNumberFormat="1" applyFont="1" applyFill="1" applyBorder="1" applyAlignment="1">
      <alignment vertical="top"/>
    </xf>
    <xf numFmtId="0" fontId="8" fillId="0" borderId="8" xfId="0" applyFont="1" applyFill="1" applyBorder="1"/>
    <xf numFmtId="170" fontId="8" fillId="0" borderId="9" xfId="1" applyNumberFormat="1" applyFont="1" applyFill="1" applyBorder="1" applyAlignment="1">
      <alignment horizontal="center"/>
    </xf>
    <xf numFmtId="3" fontId="8" fillId="0" borderId="11" xfId="0" applyNumberFormat="1" applyFont="1" applyFill="1" applyBorder="1" applyAlignment="1">
      <alignment horizontal="right" indent="1"/>
    </xf>
    <xf numFmtId="170" fontId="8" fillId="0" borderId="16" xfId="1" applyNumberFormat="1" applyFont="1" applyFill="1" applyBorder="1" applyAlignment="1">
      <alignment horizontal="center"/>
    </xf>
    <xf numFmtId="3" fontId="8" fillId="0" borderId="17" xfId="0" applyNumberFormat="1" applyFont="1" applyFill="1" applyBorder="1" applyAlignment="1">
      <alignment horizontal="right" indent="1"/>
    </xf>
    <xf numFmtId="170" fontId="8" fillId="0" borderId="13" xfId="1" applyNumberFormat="1" applyFont="1" applyFill="1" applyBorder="1" applyAlignment="1">
      <alignment horizontal="center"/>
    </xf>
    <xf numFmtId="3" fontId="8" fillId="0" borderId="14" xfId="0" applyNumberFormat="1" applyFont="1" applyFill="1" applyBorder="1" applyAlignment="1">
      <alignment horizontal="right" indent="1"/>
    </xf>
    <xf numFmtId="10" fontId="8" fillId="0" borderId="9" xfId="0" applyNumberFormat="1" applyFont="1" applyFill="1" applyBorder="1" applyAlignment="1">
      <alignment horizontal="center"/>
    </xf>
    <xf numFmtId="10" fontId="8" fillId="0" borderId="13" xfId="0" applyNumberFormat="1" applyFont="1" applyFill="1" applyBorder="1" applyAlignment="1">
      <alignment horizontal="center"/>
    </xf>
    <xf numFmtId="10" fontId="8" fillId="0" borderId="16" xfId="0" applyNumberFormat="1" applyFont="1" applyFill="1" applyBorder="1" applyAlignment="1">
      <alignment horizontal="center"/>
    </xf>
    <xf numFmtId="164" fontId="8" fillId="0" borderId="5" xfId="0" applyNumberFormat="1" applyFont="1" applyFill="1" applyBorder="1"/>
    <xf numFmtId="0" fontId="8" fillId="0" borderId="35" xfId="0" applyFont="1" applyFill="1" applyBorder="1"/>
    <xf numFmtId="164" fontId="8" fillId="7" borderId="25" xfId="0" applyNumberFormat="1" applyFont="1" applyFill="1" applyBorder="1"/>
    <xf numFmtId="1" fontId="8" fillId="7" borderId="25" xfId="0" applyNumberFormat="1" applyFont="1" applyFill="1" applyBorder="1"/>
    <xf numFmtId="0" fontId="14" fillId="7" borderId="37" xfId="0" applyFont="1" applyFill="1" applyBorder="1"/>
    <xf numFmtId="0" fontId="8" fillId="7" borderId="37" xfId="0" applyFont="1" applyFill="1" applyBorder="1"/>
    <xf numFmtId="0" fontId="8" fillId="7" borderId="25" xfId="0" applyNumberFormat="1" applyFont="1" applyFill="1" applyBorder="1"/>
    <xf numFmtId="164" fontId="8" fillId="0" borderId="25" xfId="0" applyNumberFormat="1" applyFont="1" applyFill="1" applyBorder="1"/>
    <xf numFmtId="0" fontId="8" fillId="8" borderId="37" xfId="0" applyFont="1" applyFill="1" applyBorder="1"/>
    <xf numFmtId="164" fontId="8" fillId="8" borderId="25" xfId="0" applyNumberFormat="1" applyFont="1" applyFill="1" applyBorder="1"/>
    <xf numFmtId="1" fontId="8" fillId="8" borderId="25" xfId="0" applyNumberFormat="1" applyFont="1" applyFill="1" applyBorder="1"/>
    <xf numFmtId="0" fontId="8" fillId="8" borderId="25" xfId="0" applyNumberFormat="1" applyFont="1" applyFill="1" applyBorder="1"/>
    <xf numFmtId="169" fontId="0" fillId="0" borderId="0" xfId="18" applyNumberFormat="1" applyFont="1"/>
    <xf numFmtId="164" fontId="8" fillId="0" borderId="36" xfId="0" applyNumberFormat="1" applyFont="1" applyFill="1" applyBorder="1"/>
    <xf numFmtId="173" fontId="8" fillId="9" borderId="4" xfId="0" applyNumberFormat="1" applyFont="1" applyFill="1" applyBorder="1" applyAlignment="1">
      <alignment horizontal="center" wrapText="1"/>
    </xf>
    <xf numFmtId="164" fontId="8" fillId="9" borderId="6" xfId="0" applyNumberFormat="1" applyFont="1" applyFill="1" applyBorder="1" applyAlignment="1">
      <alignment vertical="top" wrapText="1"/>
    </xf>
    <xf numFmtId="164" fontId="8" fillId="9" borderId="26" xfId="0" applyNumberFormat="1" applyFont="1" applyFill="1" applyBorder="1" applyAlignment="1">
      <alignment vertical="top" wrapText="1"/>
    </xf>
    <xf numFmtId="10" fontId="8" fillId="7" borderId="25" xfId="1" applyNumberFormat="1" applyFont="1" applyFill="1" applyBorder="1"/>
    <xf numFmtId="0" fontId="8" fillId="7" borderId="25" xfId="0" applyFont="1" applyFill="1" applyBorder="1"/>
    <xf numFmtId="0" fontId="14" fillId="8" borderId="37" xfId="0" applyFont="1" applyFill="1" applyBorder="1"/>
    <xf numFmtId="10" fontId="8" fillId="8" borderId="25" xfId="1" applyNumberFormat="1" applyFont="1" applyFill="1" applyBorder="1"/>
    <xf numFmtId="0" fontId="8" fillId="8" borderId="25" xfId="0" applyFont="1" applyFill="1" applyBorder="1"/>
    <xf numFmtId="10" fontId="9" fillId="8" borderId="36" xfId="1" applyNumberFormat="1" applyFont="1" applyFill="1" applyBorder="1"/>
    <xf numFmtId="0" fontId="35" fillId="0" borderId="0" xfId="0" applyFont="1"/>
    <xf numFmtId="0" fontId="8" fillId="0" borderId="37" xfId="0" applyFont="1" applyFill="1" applyBorder="1"/>
    <xf numFmtId="0" fontId="14" fillId="0" borderId="37" xfId="0" applyFont="1" applyFill="1" applyBorder="1"/>
    <xf numFmtId="0" fontId="9" fillId="0" borderId="37" xfId="0" applyFont="1" applyFill="1" applyBorder="1" applyAlignment="1">
      <alignment horizontal="left"/>
    </xf>
    <xf numFmtId="164" fontId="9" fillId="0" borderId="25" xfId="0" applyNumberFormat="1" applyFont="1" applyFill="1" applyBorder="1"/>
    <xf numFmtId="0" fontId="35" fillId="0" borderId="0" xfId="0" applyFont="1" applyBorder="1"/>
    <xf numFmtId="164" fontId="35" fillId="0" borderId="0" xfId="0" applyNumberFormat="1" applyFont="1" applyBorder="1"/>
    <xf numFmtId="169" fontId="0" fillId="0" borderId="0" xfId="18" applyNumberFormat="1" applyFont="1" applyBorder="1"/>
    <xf numFmtId="44" fontId="15" fillId="0" borderId="0" xfId="18" applyFont="1"/>
    <xf numFmtId="169" fontId="15" fillId="0" borderId="0" xfId="18" applyNumberFormat="1" applyFont="1"/>
    <xf numFmtId="10" fontId="0" fillId="0" borderId="0" xfId="1" applyNumberFormat="1" applyFont="1"/>
    <xf numFmtId="44" fontId="15" fillId="0" borderId="0" xfId="18" applyFont="1" applyBorder="1"/>
    <xf numFmtId="0" fontId="0" fillId="0" borderId="0" xfId="0" applyFill="1" applyBorder="1"/>
    <xf numFmtId="173" fontId="8" fillId="9" borderId="24" xfId="0" applyNumberFormat="1" applyFont="1" applyFill="1" applyBorder="1" applyAlignment="1">
      <alignment horizontal="center" wrapText="1"/>
    </xf>
    <xf numFmtId="164" fontId="8" fillId="9" borderId="25" xfId="0" applyNumberFormat="1" applyFont="1" applyFill="1" applyBorder="1" applyAlignment="1">
      <alignment vertical="top" wrapText="1"/>
    </xf>
    <xf numFmtId="172" fontId="8" fillId="4" borderId="36" xfId="1" applyNumberFormat="1" applyFont="1" applyFill="1" applyBorder="1" applyAlignment="1">
      <alignment horizontal="center"/>
    </xf>
    <xf numFmtId="172" fontId="8" fillId="8" borderId="25" xfId="1" applyNumberFormat="1" applyFont="1" applyFill="1" applyBorder="1" applyAlignment="1">
      <alignment horizontal="center"/>
    </xf>
    <xf numFmtId="172" fontId="8" fillId="4" borderId="25" xfId="1" applyNumberFormat="1" applyFont="1" applyFill="1" applyBorder="1" applyAlignment="1">
      <alignment horizontal="center"/>
    </xf>
    <xf numFmtId="172" fontId="8" fillId="2" borderId="25" xfId="1" applyNumberFormat="1" applyFont="1" applyFill="1" applyBorder="1" applyAlignment="1">
      <alignment horizontal="center"/>
    </xf>
    <xf numFmtId="172" fontId="8" fillId="7" borderId="25" xfId="1" applyNumberFormat="1" applyFont="1" applyFill="1" applyBorder="1" applyAlignment="1">
      <alignment horizontal="center"/>
    </xf>
    <xf numFmtId="164" fontId="13" fillId="0" borderId="0" xfId="0" applyNumberFormat="1" applyFont="1" applyFill="1" applyBorder="1"/>
    <xf numFmtId="0" fontId="13" fillId="0" borderId="0" xfId="0" applyFont="1" applyFill="1" applyBorder="1"/>
    <xf numFmtId="164" fontId="15" fillId="0" borderId="0" xfId="0" applyNumberFormat="1" applyFont="1"/>
    <xf numFmtId="0" fontId="9" fillId="4" borderId="37" xfId="0" applyFont="1" applyFill="1" applyBorder="1"/>
    <xf numFmtId="0" fontId="0" fillId="0" borderId="28" xfId="0" applyBorder="1"/>
    <xf numFmtId="169" fontId="15" fillId="0" borderId="0" xfId="0" applyNumberFormat="1" applyFont="1"/>
    <xf numFmtId="169" fontId="0" fillId="0" borderId="0" xfId="0" applyNumberFormat="1"/>
    <xf numFmtId="0" fontId="9" fillId="0" borderId="37" xfId="0" applyFont="1" applyFill="1" applyBorder="1"/>
    <xf numFmtId="166" fontId="9" fillId="7" borderId="25" xfId="0" applyNumberFormat="1" applyFont="1" applyFill="1" applyBorder="1"/>
    <xf numFmtId="165" fontId="9" fillId="7" borderId="25" xfId="0" applyNumberFormat="1" applyFont="1" applyFill="1" applyBorder="1"/>
    <xf numFmtId="0" fontId="27" fillId="0" borderId="28" xfId="0" applyFont="1" applyBorder="1"/>
    <xf numFmtId="0" fontId="0" fillId="0" borderId="28" xfId="0" applyFill="1" applyBorder="1"/>
    <xf numFmtId="0" fontId="22" fillId="0" borderId="28" xfId="0" applyFont="1" applyFill="1" applyBorder="1" applyAlignment="1">
      <alignment horizontal="center" vertical="center" wrapText="1"/>
    </xf>
    <xf numFmtId="0" fontId="8" fillId="0" borderId="4" xfId="0" applyFont="1" applyFill="1" applyBorder="1"/>
    <xf numFmtId="172" fontId="8" fillId="8" borderId="40" xfId="0" applyNumberFormat="1" applyFont="1" applyFill="1" applyBorder="1"/>
    <xf numFmtId="172" fontId="8" fillId="4" borderId="39" xfId="0" applyNumberFormat="1" applyFont="1" applyFill="1" applyBorder="1"/>
    <xf numFmtId="172" fontId="8" fillId="8" borderId="34" xfId="0" applyNumberFormat="1" applyFont="1" applyFill="1" applyBorder="1"/>
    <xf numFmtId="172" fontId="8" fillId="4" borderId="41" xfId="0" applyNumberFormat="1" applyFont="1" applyFill="1" applyBorder="1"/>
    <xf numFmtId="172" fontId="8" fillId="8" borderId="41" xfId="0" applyNumberFormat="1" applyFont="1" applyFill="1" applyBorder="1"/>
    <xf numFmtId="164" fontId="9" fillId="8" borderId="25" xfId="0" applyNumberFormat="1" applyFont="1" applyFill="1" applyBorder="1"/>
    <xf numFmtId="174" fontId="15" fillId="0" borderId="0" xfId="20" applyNumberFormat="1" applyFont="1"/>
    <xf numFmtId="169" fontId="8" fillId="8" borderId="25" xfId="18" applyNumberFormat="1" applyFont="1" applyFill="1" applyBorder="1"/>
    <xf numFmtId="169" fontId="8" fillId="7" borderId="25" xfId="18" applyNumberFormat="1" applyFont="1" applyFill="1" applyBorder="1"/>
    <xf numFmtId="9" fontId="9" fillId="7" borderId="25" xfId="1" applyNumberFormat="1" applyFont="1" applyFill="1" applyBorder="1"/>
    <xf numFmtId="164" fontId="9" fillId="7" borderId="25" xfId="0" applyNumberFormat="1" applyFont="1" applyFill="1" applyBorder="1"/>
    <xf numFmtId="166" fontId="9" fillId="10" borderId="25" xfId="0" applyNumberFormat="1" applyFont="1" applyFill="1" applyBorder="1"/>
    <xf numFmtId="166" fontId="8" fillId="7" borderId="25" xfId="0" applyNumberFormat="1" applyFont="1" applyFill="1" applyBorder="1"/>
    <xf numFmtId="164" fontId="8" fillId="10" borderId="36" xfId="0" applyNumberFormat="1" applyFont="1" applyFill="1" applyBorder="1"/>
    <xf numFmtId="164" fontId="8" fillId="10" borderId="25" xfId="0" applyNumberFormat="1" applyFont="1" applyFill="1" applyBorder="1"/>
    <xf numFmtId="164" fontId="8" fillId="9" borderId="25" xfId="0" applyNumberFormat="1" applyFont="1" applyFill="1" applyBorder="1"/>
    <xf numFmtId="0" fontId="8" fillId="10" borderId="0" xfId="0" applyFont="1" applyFill="1" applyBorder="1"/>
    <xf numFmtId="44" fontId="25" fillId="0" borderId="0" xfId="18" applyFont="1" applyFill="1"/>
    <xf numFmtId="172" fontId="8" fillId="0" borderId="0" xfId="0" applyNumberFormat="1" applyFont="1" applyFill="1"/>
    <xf numFmtId="164" fontId="9" fillId="0" borderId="38" xfId="0" applyNumberFormat="1" applyFont="1" applyFill="1" applyBorder="1"/>
    <xf numFmtId="164" fontId="8" fillId="4" borderId="39" xfId="0" applyNumberFormat="1" applyFont="1" applyFill="1" applyBorder="1"/>
    <xf numFmtId="164" fontId="8" fillId="8" borderId="41" xfId="0" applyNumberFormat="1" applyFont="1" applyFill="1" applyBorder="1"/>
    <xf numFmtId="164" fontId="8" fillId="4" borderId="41" xfId="0" applyNumberFormat="1" applyFont="1" applyFill="1" applyBorder="1"/>
    <xf numFmtId="172" fontId="8" fillId="4" borderId="40" xfId="0" applyNumberFormat="1" applyFont="1" applyFill="1" applyBorder="1"/>
    <xf numFmtId="164" fontId="8" fillId="4" borderId="40" xfId="0" applyNumberFormat="1" applyFont="1" applyFill="1" applyBorder="1"/>
    <xf numFmtId="164" fontId="8" fillId="8" borderId="40" xfId="0" applyNumberFormat="1" applyFont="1" applyFill="1" applyBorder="1"/>
    <xf numFmtId="172" fontId="8" fillId="8" borderId="42" xfId="0" applyNumberFormat="1" applyFont="1" applyFill="1" applyBorder="1"/>
    <xf numFmtId="164" fontId="8" fillId="8" borderId="43" xfId="0" applyNumberFormat="1" applyFont="1" applyFill="1" applyBorder="1"/>
    <xf numFmtId="164" fontId="8" fillId="4" borderId="43" xfId="0" applyNumberFormat="1" applyFont="1" applyFill="1" applyBorder="1"/>
    <xf numFmtId="172" fontId="8" fillId="4" borderId="42" xfId="0" applyNumberFormat="1" applyFont="1" applyFill="1" applyBorder="1"/>
    <xf numFmtId="164" fontId="8" fillId="8" borderId="44" xfId="0" applyNumberFormat="1" applyFont="1" applyFill="1" applyBorder="1"/>
    <xf numFmtId="44" fontId="15" fillId="0" borderId="0" xfId="18" applyFont="1" applyFill="1"/>
    <xf numFmtId="0" fontId="15" fillId="0" borderId="0" xfId="0" applyFont="1" applyFill="1"/>
    <xf numFmtId="172" fontId="8" fillId="10" borderId="36" xfId="0" applyNumberFormat="1" applyFont="1" applyFill="1" applyBorder="1"/>
    <xf numFmtId="172" fontId="8" fillId="10" borderId="25" xfId="0" applyNumberFormat="1" applyFont="1" applyFill="1" applyBorder="1"/>
    <xf numFmtId="172" fontId="8" fillId="7" borderId="25" xfId="0" applyNumberFormat="1" applyFont="1" applyFill="1" applyBorder="1"/>
    <xf numFmtId="0" fontId="9" fillId="7" borderId="37" xfId="0" applyFont="1" applyFill="1" applyBorder="1" applyAlignment="1">
      <alignment horizontal="left"/>
    </xf>
    <xf numFmtId="172" fontId="9" fillId="7" borderId="25" xfId="0" applyNumberFormat="1" applyFont="1" applyFill="1" applyBorder="1"/>
    <xf numFmtId="172" fontId="9" fillId="4" borderId="25" xfId="0" applyNumberFormat="1" applyFont="1" applyFill="1" applyBorder="1"/>
    <xf numFmtId="172" fontId="8" fillId="8" borderId="25" xfId="0" applyNumberFormat="1" applyFont="1" applyFill="1" applyBorder="1"/>
    <xf numFmtId="172" fontId="8" fillId="9" borderId="25" xfId="0" applyNumberFormat="1" applyFont="1" applyFill="1" applyBorder="1"/>
    <xf numFmtId="0" fontId="24" fillId="7" borderId="25" xfId="0" applyFont="1" applyFill="1" applyBorder="1"/>
    <xf numFmtId="0" fontId="24" fillId="8" borderId="25" xfId="0" applyFont="1" applyFill="1" applyBorder="1"/>
    <xf numFmtId="169" fontId="9" fillId="7" borderId="25" xfId="18" applyNumberFormat="1" applyFont="1" applyFill="1" applyBorder="1"/>
    <xf numFmtId="172" fontId="9" fillId="10" borderId="25" xfId="0" applyNumberFormat="1" applyFont="1" applyFill="1" applyBorder="1"/>
    <xf numFmtId="169" fontId="9" fillId="10" borderId="25" xfId="18" applyNumberFormat="1" applyFont="1" applyFill="1" applyBorder="1"/>
    <xf numFmtId="9" fontId="9" fillId="10" borderId="25" xfId="1" applyFont="1" applyFill="1" applyBorder="1"/>
    <xf numFmtId="0" fontId="24" fillId="8" borderId="6" xfId="0" applyFont="1" applyFill="1" applyBorder="1"/>
    <xf numFmtId="169" fontId="0" fillId="0" borderId="0" xfId="18" applyNumberFormat="1" applyFont="1" applyFill="1"/>
    <xf numFmtId="0" fontId="13" fillId="0" borderId="0" xfId="0" applyFont="1" applyFill="1"/>
    <xf numFmtId="1" fontId="13" fillId="0" borderId="0" xfId="0" applyNumberFormat="1" applyFont="1" applyFill="1"/>
    <xf numFmtId="0" fontId="6" fillId="0" borderId="0" xfId="0" applyFont="1" applyFill="1"/>
    <xf numFmtId="44" fontId="8" fillId="2" borderId="5" xfId="18" applyFont="1" applyFill="1" applyBorder="1" applyAlignment="1">
      <alignment vertical="center"/>
    </xf>
    <xf numFmtId="0" fontId="9" fillId="2" borderId="4" xfId="0" applyFont="1" applyFill="1" applyBorder="1" applyAlignment="1">
      <alignment vertical="center" wrapText="1"/>
    </xf>
    <xf numFmtId="44" fontId="9" fillId="2" borderId="5" xfId="18" applyFont="1" applyFill="1" applyBorder="1" applyAlignment="1">
      <alignment vertical="center"/>
    </xf>
    <xf numFmtId="2" fontId="19" fillId="0" borderId="0" xfId="15" applyNumberFormat="1" applyFont="1" applyFill="1" applyAlignment="1">
      <alignment vertical="center"/>
    </xf>
    <xf numFmtId="0" fontId="39" fillId="0" borderId="0" xfId="15" applyFont="1" applyFill="1" applyAlignment="1">
      <alignment vertical="center"/>
    </xf>
    <xf numFmtId="168" fontId="19" fillId="0" borderId="0" xfId="17" applyNumberFormat="1" applyFont="1" applyFill="1" applyAlignment="1">
      <alignment vertical="center"/>
    </xf>
    <xf numFmtId="169" fontId="19" fillId="0" borderId="0" xfId="16" applyNumberFormat="1" applyFont="1" applyFill="1" applyAlignment="1">
      <alignment vertical="center"/>
    </xf>
    <xf numFmtId="0" fontId="19" fillId="0" borderId="0" xfId="15" applyFont="1" applyFill="1" applyAlignment="1">
      <alignment vertical="center"/>
    </xf>
    <xf numFmtId="44" fontId="13" fillId="0" borderId="0" xfId="18" applyFont="1"/>
    <xf numFmtId="42" fontId="18" fillId="0" borderId="0" xfId="18" applyNumberFormat="1" applyFont="1" applyFill="1"/>
    <xf numFmtId="42" fontId="22" fillId="3" borderId="2" xfId="18" applyNumberFormat="1" applyFont="1" applyFill="1" applyBorder="1" applyAlignment="1">
      <alignment horizontal="center" vertical="center" wrapText="1"/>
    </xf>
    <xf numFmtId="42" fontId="9" fillId="2" borderId="5" xfId="18" applyNumberFormat="1" applyFont="1" applyFill="1" applyBorder="1" applyAlignment="1">
      <alignment vertical="center"/>
    </xf>
    <xf numFmtId="42" fontId="20" fillId="0" borderId="0" xfId="18" applyNumberFormat="1" applyFont="1" applyFill="1"/>
    <xf numFmtId="42" fontId="19" fillId="0" borderId="0" xfId="18" applyNumberFormat="1" applyFont="1" applyFill="1"/>
    <xf numFmtId="0" fontId="8" fillId="7" borderId="35" xfId="0" applyFont="1" applyFill="1" applyBorder="1"/>
    <xf numFmtId="44" fontId="8" fillId="7" borderId="5" xfId="18" applyFont="1" applyFill="1" applyBorder="1" applyAlignment="1">
      <alignment vertical="center"/>
    </xf>
    <xf numFmtId="42" fontId="9" fillId="4" borderId="5" xfId="18" applyNumberFormat="1" applyFont="1" applyFill="1" applyBorder="1" applyAlignment="1">
      <alignment vertical="center"/>
    </xf>
    <xf numFmtId="0" fontId="15" fillId="9" borderId="0" xfId="0" applyFont="1" applyFill="1"/>
    <xf numFmtId="0" fontId="13" fillId="0" borderId="7" xfId="0" applyFont="1" applyFill="1" applyBorder="1"/>
    <xf numFmtId="0" fontId="6" fillId="0" borderId="28" xfId="0" applyFont="1" applyBorder="1" applyAlignment="1">
      <alignment horizontal="right"/>
    </xf>
    <xf numFmtId="0" fontId="15" fillId="9" borderId="29" xfId="0" applyNumberFormat="1" applyFont="1" applyFill="1" applyBorder="1"/>
    <xf numFmtId="0" fontId="15" fillId="9" borderId="29" xfId="0" applyFont="1" applyFill="1" applyBorder="1"/>
    <xf numFmtId="0" fontId="15" fillId="9" borderId="28" xfId="0" applyFont="1" applyFill="1" applyBorder="1"/>
    <xf numFmtId="164" fontId="8" fillId="5" borderId="6" xfId="0" applyNumberFormat="1" applyFont="1" applyFill="1" applyBorder="1" applyAlignment="1">
      <alignment vertical="top" wrapText="1"/>
    </xf>
    <xf numFmtId="164" fontId="8" fillId="8" borderId="34" xfId="0" applyNumberFormat="1" applyFont="1" applyFill="1" applyBorder="1"/>
    <xf numFmtId="0" fontId="9" fillId="7" borderId="37" xfId="0" applyFont="1" applyFill="1" applyBorder="1"/>
    <xf numFmtId="172" fontId="9" fillId="4" borderId="34" xfId="0" applyNumberFormat="1" applyFont="1" applyFill="1" applyBorder="1"/>
    <xf numFmtId="5" fontId="9" fillId="6" borderId="8" xfId="0" applyNumberFormat="1" applyFont="1" applyFill="1" applyBorder="1"/>
    <xf numFmtId="0" fontId="9" fillId="0" borderId="0" xfId="0" applyFont="1"/>
    <xf numFmtId="0" fontId="9" fillId="0" borderId="45" xfId="0" applyFont="1" applyBorder="1"/>
    <xf numFmtId="0" fontId="9" fillId="0" borderId="46" xfId="0" applyFont="1" applyBorder="1"/>
    <xf numFmtId="0" fontId="8" fillId="0" borderId="46" xfId="0" applyFont="1" applyBorder="1"/>
    <xf numFmtId="0" fontId="8" fillId="0" borderId="47" xfId="0" applyFont="1" applyBorder="1"/>
    <xf numFmtId="0" fontId="8" fillId="0" borderId="48" xfId="0" applyFont="1" applyBorder="1"/>
    <xf numFmtId="0" fontId="18" fillId="0" borderId="0" xfId="0" applyFont="1" applyFill="1" applyAlignment="1"/>
    <xf numFmtId="0" fontId="9" fillId="0" borderId="23" xfId="0" applyFont="1" applyBorder="1" applyAlignment="1">
      <alignment horizontal="center" vertical="center" wrapText="1"/>
    </xf>
    <xf numFmtId="0" fontId="9" fillId="0" borderId="30" xfId="0" applyFont="1" applyBorder="1" applyAlignment="1">
      <alignment horizontal="center" vertical="center" wrapText="1"/>
    </xf>
    <xf numFmtId="0" fontId="9" fillId="0" borderId="22" xfId="0" applyFont="1" applyFill="1" applyBorder="1" applyAlignment="1">
      <alignment horizontal="center" vertical="center" wrapText="1"/>
    </xf>
    <xf numFmtId="0" fontId="9" fillId="0" borderId="31" xfId="0" applyFont="1" applyFill="1" applyBorder="1" applyAlignment="1">
      <alignment horizontal="center" vertical="center" wrapText="1"/>
    </xf>
    <xf numFmtId="0" fontId="9" fillId="0" borderId="21" xfId="0" applyFont="1" applyBorder="1" applyAlignment="1">
      <alignment horizontal="center" vertical="center" wrapText="1"/>
    </xf>
    <xf numFmtId="0" fontId="9" fillId="0" borderId="32" xfId="0" applyFont="1" applyBorder="1" applyAlignment="1">
      <alignment horizontal="center" vertical="center" wrapText="1"/>
    </xf>
    <xf numFmtId="0" fontId="9" fillId="6" borderId="19" xfId="0" applyFont="1" applyFill="1" applyBorder="1" applyAlignment="1">
      <alignment horizontal="center" vertical="center" wrapText="1"/>
    </xf>
    <xf numFmtId="0" fontId="9" fillId="6" borderId="20" xfId="0" applyFont="1" applyFill="1" applyBorder="1" applyAlignment="1">
      <alignment horizontal="center" vertical="center" wrapText="1"/>
    </xf>
  </cellXfs>
  <cellStyles count="21">
    <cellStyle name="Comma" xfId="20" builtinId="3"/>
    <cellStyle name="Currency" xfId="18" builtinId="4"/>
    <cellStyle name="Currency 2" xfId="2"/>
    <cellStyle name="Currency 3" xfId="6"/>
    <cellStyle name="Currency 4" xfId="16"/>
    <cellStyle name="Normal" xfId="0" builtinId="0"/>
    <cellStyle name="Normal 2" xfId="3"/>
    <cellStyle name="Normal 2 2" xfId="4"/>
    <cellStyle name="Normal 2 3" xfId="7"/>
    <cellStyle name="Normal 3" xfId="5"/>
    <cellStyle name="Normal 4" xfId="8"/>
    <cellStyle name="Normal 5" xfId="9"/>
    <cellStyle name="Normal 5 2" xfId="19"/>
    <cellStyle name="Normal 6" xfId="15"/>
    <cellStyle name="Percent" xfId="1" builtinId="5"/>
    <cellStyle name="Percent 2" xfId="10"/>
    <cellStyle name="Percent 3" xfId="11"/>
    <cellStyle name="Percent 4" xfId="12"/>
    <cellStyle name="Percent 5" xfId="13"/>
    <cellStyle name="Percent 6" xfId="14"/>
    <cellStyle name="Percent 7" xfId="17"/>
  </cellStyles>
  <dxfs count="98">
    <dxf>
      <font>
        <b val="0"/>
        <i val="0"/>
        <strike val="0"/>
        <condense val="0"/>
        <extend val="0"/>
        <outline val="0"/>
        <shadow val="0"/>
        <u val="none"/>
        <vertAlign val="baseline"/>
        <sz val="10"/>
        <color theme="1"/>
        <name val="Calibri"/>
        <scheme val="minor"/>
      </font>
      <numFmt numFmtId="0" formatCode="General"/>
      <fill>
        <patternFill patternType="none">
          <fgColor indexed="64"/>
          <bgColor auto="1"/>
        </patternFill>
      </fill>
    </dxf>
    <dxf>
      <font>
        <b val="0"/>
        <i val="0"/>
        <strike val="0"/>
        <condense val="0"/>
        <extend val="0"/>
        <outline val="0"/>
        <shadow val="0"/>
        <u val="none"/>
        <vertAlign val="baseline"/>
        <sz val="10"/>
        <color theme="1"/>
        <name val="Calibri"/>
        <scheme val="minor"/>
      </font>
      <numFmt numFmtId="0" formatCode="General"/>
      <fill>
        <patternFill patternType="none">
          <fgColor indexed="64"/>
          <bgColor auto="1"/>
        </patternFill>
      </fill>
    </dxf>
    <dxf>
      <font>
        <b val="0"/>
        <i val="0"/>
        <strike val="0"/>
        <condense val="0"/>
        <extend val="0"/>
        <outline val="0"/>
        <shadow val="0"/>
        <u val="none"/>
        <vertAlign val="baseline"/>
        <sz val="10"/>
        <color theme="1"/>
        <name val="Calibri"/>
        <scheme val="minor"/>
      </font>
      <numFmt numFmtId="0" formatCode="General"/>
      <fill>
        <patternFill patternType="none">
          <fgColor indexed="64"/>
          <bgColor auto="1"/>
        </patternFill>
      </fill>
    </dxf>
    <dxf>
      <font>
        <b val="0"/>
        <i val="0"/>
        <strike val="0"/>
        <condense val="0"/>
        <extend val="0"/>
        <outline val="0"/>
        <shadow val="0"/>
        <u val="none"/>
        <vertAlign val="baseline"/>
        <sz val="10"/>
        <color theme="1"/>
        <name val="Calibri"/>
        <scheme val="minor"/>
      </font>
      <numFmt numFmtId="0" formatCode="General"/>
      <fill>
        <patternFill patternType="none">
          <fgColor indexed="64"/>
          <bgColor auto="1"/>
        </patternFill>
      </fill>
    </dxf>
    <dxf>
      <font>
        <b val="0"/>
        <i val="0"/>
        <strike val="0"/>
        <condense val="0"/>
        <extend val="0"/>
        <outline val="0"/>
        <shadow val="0"/>
        <u val="none"/>
        <vertAlign val="baseline"/>
        <sz val="10"/>
        <color theme="1"/>
        <name val="Calibri"/>
        <scheme val="minor"/>
      </font>
      <numFmt numFmtId="0" formatCode="General"/>
      <fill>
        <patternFill patternType="none">
          <fgColor indexed="64"/>
          <bgColor auto="1"/>
        </patternFill>
      </fill>
    </dxf>
    <dxf>
      <font>
        <b val="0"/>
        <i val="0"/>
        <strike val="0"/>
        <condense val="0"/>
        <extend val="0"/>
        <outline val="0"/>
        <shadow val="0"/>
        <u val="none"/>
        <vertAlign val="baseline"/>
        <sz val="10"/>
        <color theme="1"/>
        <name val="Calibri"/>
        <scheme val="minor"/>
      </font>
      <numFmt numFmtId="1" formatCode="0"/>
      <fill>
        <patternFill patternType="none">
          <fgColor indexed="64"/>
          <bgColor auto="1"/>
        </patternFill>
      </fill>
      <alignment horizontal="general" vertical="top" textRotation="0" wrapText="1" indent="0" justifyLastLine="0" shrinkToFit="0" readingOrder="0"/>
      <border diagonalUp="0" diagonalDown="0" outline="0">
        <left style="thin">
          <color theme="0"/>
        </left>
        <right/>
        <top style="thin">
          <color theme="0"/>
        </top>
        <bottom style="thin">
          <color theme="0"/>
        </bottom>
      </border>
    </dxf>
    <dxf>
      <font>
        <b val="0"/>
        <i val="0"/>
        <strike val="0"/>
        <condense val="0"/>
        <extend val="0"/>
        <outline val="0"/>
        <shadow val="0"/>
        <u val="none"/>
        <vertAlign val="baseline"/>
        <sz val="10"/>
        <color theme="1"/>
        <name val="Calibri"/>
        <scheme val="minor"/>
      </font>
      <numFmt numFmtId="1" formatCode="0"/>
      <fill>
        <patternFill patternType="none">
          <fgColor indexed="64"/>
          <bgColor auto="1"/>
        </patternFill>
      </fill>
      <alignment horizontal="general" vertical="top" textRotation="0" wrapText="1" indent="0" justifyLastLine="0" shrinkToFit="0" readingOrder="0"/>
      <border diagonalUp="0" diagonalDown="0" outline="0">
        <left style="thin">
          <color theme="0"/>
        </left>
        <right style="thin">
          <color theme="0"/>
        </right>
        <top style="thin">
          <color theme="0"/>
        </top>
        <bottom style="thin">
          <color theme="0"/>
        </bottom>
      </border>
    </dxf>
    <dxf>
      <font>
        <b val="0"/>
        <i val="0"/>
        <strike val="0"/>
        <condense val="0"/>
        <extend val="0"/>
        <outline val="0"/>
        <shadow val="0"/>
        <u val="none"/>
        <vertAlign val="baseline"/>
        <sz val="10"/>
        <color theme="1"/>
        <name val="Calibri"/>
        <scheme val="minor"/>
      </font>
      <numFmt numFmtId="1" formatCode="0"/>
      <fill>
        <patternFill patternType="none">
          <fgColor indexed="64"/>
          <bgColor auto="1"/>
        </patternFill>
      </fill>
      <alignment horizontal="general" vertical="top" textRotation="0" wrapText="1" indent="0" justifyLastLine="0" shrinkToFit="0" readingOrder="0"/>
      <border diagonalUp="0" diagonalDown="0" outline="0">
        <left style="thin">
          <color theme="0"/>
        </left>
        <right style="thin">
          <color theme="0"/>
        </right>
        <top style="thin">
          <color theme="0"/>
        </top>
        <bottom style="thin">
          <color theme="0"/>
        </bottom>
      </border>
    </dxf>
    <dxf>
      <font>
        <b val="0"/>
        <i val="0"/>
        <strike val="0"/>
        <condense val="0"/>
        <extend val="0"/>
        <outline val="0"/>
        <shadow val="0"/>
        <u val="none"/>
        <vertAlign val="baseline"/>
        <sz val="10"/>
        <color theme="1"/>
        <name val="Calibri"/>
        <scheme val="minor"/>
      </font>
      <numFmt numFmtId="1" formatCode="0"/>
      <fill>
        <patternFill patternType="none">
          <fgColor indexed="64"/>
          <bgColor auto="1"/>
        </patternFill>
      </fill>
      <alignment horizontal="general" vertical="top" textRotation="0" wrapText="1" indent="0" justifyLastLine="0" shrinkToFit="0" readingOrder="0"/>
      <border diagonalUp="0" diagonalDown="0" outline="0">
        <left style="thin">
          <color theme="0"/>
        </left>
        <right style="thin">
          <color theme="0"/>
        </right>
        <top style="thin">
          <color theme="0"/>
        </top>
        <bottom style="thin">
          <color theme="0"/>
        </bottom>
      </border>
    </dxf>
    <dxf>
      <font>
        <b val="0"/>
        <i val="0"/>
        <strike val="0"/>
        <condense val="0"/>
        <extend val="0"/>
        <outline val="0"/>
        <shadow val="0"/>
        <u val="none"/>
        <vertAlign val="baseline"/>
        <sz val="10"/>
        <color theme="1"/>
        <name val="Calibri"/>
        <scheme val="minor"/>
      </font>
      <numFmt numFmtId="1" formatCode="0"/>
      <fill>
        <patternFill patternType="none">
          <fgColor indexed="64"/>
          <bgColor auto="1"/>
        </patternFill>
      </fill>
      <alignment horizontal="general" vertical="top" textRotation="0" wrapText="1" indent="0" justifyLastLine="0" shrinkToFit="0" readingOrder="0"/>
      <border diagonalUp="0" diagonalDown="0" outline="0">
        <left style="thin">
          <color theme="0"/>
        </left>
        <right style="thin">
          <color theme="0"/>
        </right>
        <top style="thin">
          <color theme="0"/>
        </top>
        <bottom style="thin">
          <color theme="0"/>
        </bottom>
      </border>
    </dxf>
    <dxf>
      <font>
        <b val="0"/>
        <i val="0"/>
        <strike val="0"/>
        <condense val="0"/>
        <extend val="0"/>
        <outline val="0"/>
        <shadow val="0"/>
        <u val="none"/>
        <vertAlign val="baseline"/>
        <sz val="10"/>
        <color theme="1"/>
        <name val="Calibri"/>
        <scheme val="minor"/>
      </font>
      <numFmt numFmtId="1" formatCode="0"/>
      <fill>
        <patternFill patternType="none">
          <fgColor indexed="64"/>
          <bgColor auto="1"/>
        </patternFill>
      </fill>
      <alignment horizontal="general" vertical="top" textRotation="0" wrapText="1" indent="0" justifyLastLine="0" shrinkToFit="0" readingOrder="0"/>
      <border diagonalUp="0" diagonalDown="0" outline="0">
        <left/>
        <right style="thin">
          <color theme="0"/>
        </right>
        <top style="thin">
          <color theme="0"/>
        </top>
        <bottom style="thin">
          <color theme="0"/>
        </bottom>
      </border>
    </dxf>
    <dxf>
      <font>
        <b val="0"/>
        <i val="0"/>
        <strike val="0"/>
        <condense val="0"/>
        <extend val="0"/>
        <outline val="0"/>
        <shadow val="0"/>
        <u val="none"/>
        <vertAlign val="baseline"/>
        <sz val="10"/>
        <color theme="1"/>
        <name val="Calibri"/>
        <scheme val="minor"/>
      </font>
      <fill>
        <patternFill patternType="none">
          <fgColor indexed="64"/>
          <bgColor auto="1"/>
        </patternFill>
      </fill>
    </dxf>
    <dxf>
      <border outline="0">
        <bottom style="thick">
          <color theme="0"/>
        </bottom>
      </border>
    </dxf>
    <dxf>
      <font>
        <b/>
        <i/>
        <strike val="0"/>
        <condense val="0"/>
        <extend val="0"/>
        <outline val="0"/>
        <shadow val="0"/>
        <u val="none"/>
        <vertAlign val="baseline"/>
        <sz val="9"/>
        <color theme="0"/>
        <name val="Calibri"/>
        <scheme val="minor"/>
      </font>
      <fill>
        <patternFill patternType="none">
          <fgColor indexed="64"/>
          <bgColor auto="1"/>
        </patternFill>
      </fill>
      <alignment horizontal="center" vertical="top" textRotation="0" wrapText="1" indent="0" justifyLastLine="0" shrinkToFit="0" readingOrder="0"/>
      <border diagonalUp="0" diagonalDown="0" outline="0">
        <left style="thin">
          <color theme="0"/>
        </left>
        <right style="thin">
          <color theme="0"/>
        </right>
        <top/>
        <bottom/>
      </border>
    </dxf>
    <dxf>
      <font>
        <b val="0"/>
        <i val="0"/>
        <strike val="0"/>
        <condense val="0"/>
        <extend val="0"/>
        <outline val="0"/>
        <shadow val="0"/>
        <u val="none"/>
        <vertAlign val="baseline"/>
        <sz val="10"/>
        <color theme="1"/>
        <name val="Calibri"/>
        <scheme val="minor"/>
      </font>
      <numFmt numFmtId="0" formatCode="General"/>
      <fill>
        <patternFill patternType="none">
          <fgColor indexed="64"/>
          <bgColor auto="1"/>
        </patternFill>
      </fill>
    </dxf>
    <dxf>
      <font>
        <b val="0"/>
        <i val="0"/>
        <strike val="0"/>
        <condense val="0"/>
        <extend val="0"/>
        <outline val="0"/>
        <shadow val="0"/>
        <u val="none"/>
        <vertAlign val="baseline"/>
        <sz val="10"/>
        <color theme="1"/>
        <name val="Calibri"/>
        <scheme val="minor"/>
      </font>
      <numFmt numFmtId="0" formatCode="General"/>
      <fill>
        <patternFill patternType="none">
          <fgColor indexed="64"/>
          <bgColor auto="1"/>
        </patternFill>
      </fill>
    </dxf>
    <dxf>
      <font>
        <b val="0"/>
        <i val="0"/>
        <strike val="0"/>
        <condense val="0"/>
        <extend val="0"/>
        <outline val="0"/>
        <shadow val="0"/>
        <u val="none"/>
        <vertAlign val="baseline"/>
        <sz val="10"/>
        <color theme="1"/>
        <name val="Calibri"/>
        <scheme val="minor"/>
      </font>
      <numFmt numFmtId="0" formatCode="General"/>
      <fill>
        <patternFill patternType="none">
          <fgColor indexed="64"/>
          <bgColor auto="1"/>
        </patternFill>
      </fill>
    </dxf>
    <dxf>
      <font>
        <b val="0"/>
        <i val="0"/>
        <strike val="0"/>
        <condense val="0"/>
        <extend val="0"/>
        <outline val="0"/>
        <shadow val="0"/>
        <u val="none"/>
        <vertAlign val="baseline"/>
        <sz val="10"/>
        <color theme="1"/>
        <name val="Calibri"/>
        <scheme val="minor"/>
      </font>
      <numFmt numFmtId="0" formatCode="General"/>
      <fill>
        <patternFill patternType="none">
          <fgColor indexed="64"/>
          <bgColor auto="1"/>
        </patternFill>
      </fill>
    </dxf>
    <dxf>
      <font>
        <b val="0"/>
        <i val="0"/>
        <strike val="0"/>
        <condense val="0"/>
        <extend val="0"/>
        <outline val="0"/>
        <shadow val="0"/>
        <u val="none"/>
        <vertAlign val="baseline"/>
        <sz val="10"/>
        <color theme="1"/>
        <name val="Calibri"/>
        <scheme val="minor"/>
      </font>
      <numFmt numFmtId="0" formatCode="General"/>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ont>
        <b val="0"/>
        <i val="0"/>
        <strike val="0"/>
        <condense val="0"/>
        <extend val="0"/>
        <outline val="0"/>
        <shadow val="0"/>
        <u val="none"/>
        <vertAlign val="baseline"/>
        <sz val="10"/>
        <color theme="1"/>
        <name val="Calibri"/>
        <scheme val="minor"/>
      </font>
      <fill>
        <patternFill patternType="none">
          <fgColor indexed="64"/>
          <bgColor auto="1"/>
        </patternFill>
      </fill>
    </dxf>
    <dxf>
      <border outline="0">
        <bottom style="thick">
          <color theme="0"/>
        </bottom>
      </border>
    </dxf>
    <dxf>
      <font>
        <b/>
        <i/>
        <strike val="0"/>
        <condense val="0"/>
        <extend val="0"/>
        <outline val="0"/>
        <shadow val="0"/>
        <u val="none"/>
        <vertAlign val="baseline"/>
        <sz val="9"/>
        <color theme="0"/>
        <name val="Calibri"/>
        <scheme val="minor"/>
      </font>
      <fill>
        <patternFill patternType="none">
          <fgColor indexed="64"/>
          <bgColor auto="1"/>
        </patternFill>
      </fill>
      <alignment horizontal="center" vertical="top" textRotation="0" wrapText="1" indent="0" justifyLastLine="0" shrinkToFit="0" readingOrder="0"/>
      <border diagonalUp="0" diagonalDown="0" outline="0">
        <left style="thin">
          <color theme="0"/>
        </left>
        <right style="thin">
          <color theme="0"/>
        </right>
        <top/>
        <bottom/>
      </border>
    </dxf>
    <dxf>
      <font>
        <b val="0"/>
        <i val="0"/>
        <strike val="0"/>
        <condense val="0"/>
        <extend val="0"/>
        <outline val="0"/>
        <shadow val="0"/>
        <u val="none"/>
        <vertAlign val="baseline"/>
        <sz val="10"/>
        <color theme="1"/>
        <name val="Calibri"/>
        <scheme val="minor"/>
      </font>
      <numFmt numFmtId="0" formatCode="General"/>
      <fill>
        <patternFill patternType="none">
          <fgColor indexed="64"/>
          <bgColor auto="1"/>
        </patternFill>
      </fill>
      <alignment horizontal="general" vertical="top" textRotation="0" wrapText="0" indent="0" justifyLastLine="0" shrinkToFit="0" readingOrder="0"/>
    </dxf>
    <dxf>
      <font>
        <b val="0"/>
        <i val="0"/>
        <strike val="0"/>
        <condense val="0"/>
        <extend val="0"/>
        <outline val="0"/>
        <shadow val="0"/>
        <u val="none"/>
        <vertAlign val="baseline"/>
        <sz val="10"/>
        <color theme="1"/>
        <name val="Calibri"/>
        <scheme val="minor"/>
      </font>
      <numFmt numFmtId="0" formatCode="General"/>
      <fill>
        <patternFill patternType="none">
          <fgColor indexed="64"/>
          <bgColor auto="1"/>
        </patternFill>
      </fill>
      <alignment horizontal="general" vertical="top" textRotation="0" wrapText="0" indent="0" justifyLastLine="0" shrinkToFit="0" readingOrder="0"/>
    </dxf>
    <dxf>
      <font>
        <b val="0"/>
        <i val="0"/>
        <strike val="0"/>
        <condense val="0"/>
        <extend val="0"/>
        <outline val="0"/>
        <shadow val="0"/>
        <u val="none"/>
        <vertAlign val="baseline"/>
        <sz val="10"/>
        <color theme="1"/>
        <name val="Calibri"/>
        <scheme val="minor"/>
      </font>
      <numFmt numFmtId="0" formatCode="General"/>
      <fill>
        <patternFill patternType="none">
          <fgColor indexed="64"/>
          <bgColor auto="1"/>
        </patternFill>
      </fill>
      <alignment horizontal="general" vertical="top" textRotation="0" wrapText="0" indent="0" justifyLastLine="0" shrinkToFit="0" readingOrder="0"/>
    </dxf>
    <dxf>
      <font>
        <b val="0"/>
        <i val="0"/>
        <strike val="0"/>
        <condense val="0"/>
        <extend val="0"/>
        <outline val="0"/>
        <shadow val="0"/>
        <u val="none"/>
        <vertAlign val="baseline"/>
        <sz val="10"/>
        <color theme="1"/>
        <name val="Calibri"/>
        <scheme val="minor"/>
      </font>
      <numFmt numFmtId="0" formatCode="General"/>
      <fill>
        <patternFill patternType="none">
          <fgColor indexed="64"/>
          <bgColor auto="1"/>
        </patternFill>
      </fill>
      <alignment horizontal="general" vertical="top" textRotation="0" wrapText="0" indent="0" justifyLastLine="0" shrinkToFit="0" readingOrder="0"/>
    </dxf>
    <dxf>
      <font>
        <b val="0"/>
        <i val="0"/>
        <strike val="0"/>
        <condense val="0"/>
        <extend val="0"/>
        <outline val="0"/>
        <shadow val="0"/>
        <u val="none"/>
        <vertAlign val="baseline"/>
        <sz val="10"/>
        <color theme="1"/>
        <name val="Calibri"/>
        <scheme val="minor"/>
      </font>
      <numFmt numFmtId="0" formatCode="General"/>
      <fill>
        <patternFill patternType="none">
          <fgColor indexed="64"/>
          <bgColor auto="1"/>
        </patternFill>
      </fill>
      <alignment horizontal="general" vertical="top" textRotation="0" wrapText="0" indent="0" justifyLastLine="0" shrinkToFit="0" readingOrder="0"/>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ont>
        <b val="0"/>
        <i val="0"/>
        <strike val="0"/>
        <condense val="0"/>
        <extend val="0"/>
        <outline val="0"/>
        <shadow val="0"/>
        <u val="none"/>
        <vertAlign val="baseline"/>
        <sz val="10"/>
        <color theme="1"/>
        <name val="Calibri"/>
        <scheme val="minor"/>
      </font>
      <fill>
        <patternFill patternType="none">
          <fgColor indexed="64"/>
          <bgColor auto="1"/>
        </patternFill>
      </fill>
      <alignment horizontal="general" vertical="top" textRotation="0" wrapText="0" indent="0" justifyLastLine="0" shrinkToFit="0" readingOrder="0"/>
    </dxf>
    <dxf>
      <border outline="0">
        <bottom style="thick">
          <color theme="0"/>
        </bottom>
      </border>
    </dxf>
    <dxf>
      <font>
        <b/>
        <i/>
        <strike val="0"/>
        <condense val="0"/>
        <extend val="0"/>
        <outline val="0"/>
        <shadow val="0"/>
        <u val="none"/>
        <vertAlign val="baseline"/>
        <sz val="9"/>
        <color theme="0"/>
        <name val="Calibri"/>
        <scheme val="minor"/>
      </font>
      <fill>
        <patternFill patternType="none">
          <fgColor indexed="64"/>
          <bgColor auto="1"/>
        </patternFill>
      </fill>
      <alignment horizontal="center" vertical="center" textRotation="0" wrapText="1" indent="0" justifyLastLine="0" shrinkToFit="0" readingOrder="0"/>
      <border diagonalUp="0" diagonalDown="0" outline="0">
        <left style="thin">
          <color theme="0"/>
        </left>
        <right style="thin">
          <color theme="0"/>
        </right>
        <top/>
        <bottom/>
      </border>
    </dxf>
    <dxf>
      <font>
        <b val="0"/>
        <i val="0"/>
        <strike val="0"/>
        <condense val="0"/>
        <extend val="0"/>
        <outline val="0"/>
        <shadow val="0"/>
        <u val="none"/>
        <vertAlign val="baseline"/>
        <sz val="10"/>
        <color theme="1"/>
        <name val="Calibri"/>
        <scheme val="minor"/>
      </font>
      <numFmt numFmtId="0" formatCode="General"/>
      <fill>
        <patternFill patternType="none">
          <fgColor indexed="64"/>
          <bgColor auto="1"/>
        </patternFill>
      </fill>
      <alignment horizontal="general" vertical="top" textRotation="0" wrapText="0" indent="0" justifyLastLine="0" shrinkToFit="0" readingOrder="0"/>
    </dxf>
    <dxf>
      <font>
        <b val="0"/>
        <i val="0"/>
        <strike val="0"/>
        <condense val="0"/>
        <extend val="0"/>
        <outline val="0"/>
        <shadow val="0"/>
        <u val="none"/>
        <vertAlign val="baseline"/>
        <sz val="10"/>
        <color theme="1"/>
        <name val="Calibri"/>
        <scheme val="minor"/>
      </font>
      <numFmt numFmtId="0" formatCode="General"/>
      <fill>
        <patternFill patternType="none">
          <fgColor indexed="64"/>
          <bgColor auto="1"/>
        </patternFill>
      </fill>
      <alignment horizontal="general" vertical="top" textRotation="0" wrapText="0" indent="0" justifyLastLine="0" shrinkToFit="0" readingOrder="0"/>
    </dxf>
    <dxf>
      <font>
        <b val="0"/>
        <i val="0"/>
        <strike val="0"/>
        <condense val="0"/>
        <extend val="0"/>
        <outline val="0"/>
        <shadow val="0"/>
        <u val="none"/>
        <vertAlign val="baseline"/>
        <sz val="10"/>
        <color theme="1"/>
        <name val="Calibri"/>
        <scheme val="minor"/>
      </font>
      <numFmt numFmtId="0" formatCode="General"/>
      <fill>
        <patternFill patternType="none">
          <fgColor indexed="64"/>
          <bgColor auto="1"/>
        </patternFill>
      </fill>
      <alignment horizontal="general" vertical="top" textRotation="0" wrapText="0" indent="0" justifyLastLine="0" shrinkToFit="0" readingOrder="0"/>
    </dxf>
    <dxf>
      <font>
        <b val="0"/>
        <i val="0"/>
        <strike val="0"/>
        <condense val="0"/>
        <extend val="0"/>
        <outline val="0"/>
        <shadow val="0"/>
        <u val="none"/>
        <vertAlign val="baseline"/>
        <sz val="10"/>
        <color theme="1"/>
        <name val="Calibri"/>
        <scheme val="minor"/>
      </font>
      <numFmt numFmtId="0" formatCode="General"/>
      <fill>
        <patternFill patternType="none">
          <fgColor indexed="64"/>
          <bgColor auto="1"/>
        </patternFill>
      </fill>
      <alignment horizontal="general" vertical="top" textRotation="0" wrapText="0" indent="0" justifyLastLine="0" shrinkToFit="0" readingOrder="0"/>
    </dxf>
    <dxf>
      <font>
        <b val="0"/>
        <i val="0"/>
        <strike val="0"/>
        <condense val="0"/>
        <extend val="0"/>
        <outline val="0"/>
        <shadow val="0"/>
        <u val="none"/>
        <vertAlign val="baseline"/>
        <sz val="10"/>
        <color theme="1"/>
        <name val="Calibri"/>
        <scheme val="minor"/>
      </font>
      <numFmt numFmtId="0" formatCode="General"/>
      <fill>
        <patternFill patternType="none">
          <fgColor indexed="64"/>
          <bgColor auto="1"/>
        </patternFill>
      </fill>
      <alignment horizontal="general" vertical="top" textRotation="0" wrapText="0" indent="0" justifyLastLine="0" shrinkToFit="0" readingOrder="0"/>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border outline="0">
        <top style="thick">
          <color theme="0"/>
        </top>
      </border>
    </dxf>
    <dxf>
      <font>
        <b val="0"/>
        <i val="0"/>
        <strike val="0"/>
        <condense val="0"/>
        <extend val="0"/>
        <outline val="0"/>
        <shadow val="0"/>
        <u val="none"/>
        <vertAlign val="baseline"/>
        <sz val="10"/>
        <color theme="1"/>
        <name val="Calibri"/>
        <scheme val="minor"/>
      </font>
      <fill>
        <patternFill patternType="none">
          <fgColor indexed="64"/>
          <bgColor auto="1"/>
        </patternFill>
      </fill>
      <alignment horizontal="general" vertical="top" textRotation="0" wrapText="0" indent="0" justifyLastLine="0" shrinkToFit="0" readingOrder="0"/>
    </dxf>
    <dxf>
      <font>
        <b/>
        <i/>
        <strike val="0"/>
        <condense val="0"/>
        <extend val="0"/>
        <outline val="0"/>
        <shadow val="0"/>
        <u val="none"/>
        <vertAlign val="baseline"/>
        <sz val="8"/>
        <color theme="0"/>
        <name val="Arial"/>
        <scheme val="none"/>
      </font>
      <fill>
        <patternFill patternType="solid">
          <fgColor theme="4"/>
          <bgColor theme="4"/>
        </patternFill>
      </fill>
      <alignment horizontal="center" vertical="center" textRotation="0" wrapText="1" indent="0" justifyLastLine="0" shrinkToFit="0" readingOrder="0"/>
    </dxf>
    <dxf>
      <fill>
        <patternFill patternType="none">
          <fgColor indexed="64"/>
          <bgColor auto="1"/>
        </patternFill>
      </fill>
      <alignment horizontal="general" vertical="top" textRotation="0" wrapText="0" indent="0" justifyLastLine="0" shrinkToFit="0" readingOrder="0"/>
    </dxf>
    <dxf>
      <font>
        <strike val="0"/>
        <outline val="0"/>
        <shadow val="0"/>
        <u val="none"/>
        <vertAlign val="baseline"/>
        <sz val="10"/>
        <name val="Calibri"/>
        <scheme val="minor"/>
      </font>
      <fill>
        <patternFill patternType="none">
          <fgColor indexed="64"/>
          <bgColor auto="1"/>
        </patternFill>
      </fill>
      <alignment vertical="top" textRotation="0" indent="0" justifyLastLine="0" shrinkToFit="0" readingOrder="0"/>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border outline="0">
        <bottom style="thick">
          <color theme="0"/>
        </bottom>
      </border>
    </dxf>
    <dxf>
      <font>
        <b/>
        <i/>
        <strike val="0"/>
        <condense val="0"/>
        <extend val="0"/>
        <outline val="0"/>
        <shadow val="0"/>
        <u val="none"/>
        <vertAlign val="baseline"/>
        <sz val="9"/>
        <color theme="0"/>
        <name val="Calibri"/>
        <scheme val="minor"/>
      </font>
      <fill>
        <patternFill patternType="none">
          <fgColor indexed="64"/>
          <bgColor auto="1"/>
        </patternFill>
      </fill>
      <alignment horizontal="center" vertical="center" textRotation="0" wrapText="1" indent="0" justifyLastLine="0" shrinkToFit="0" readingOrder="0"/>
      <border diagonalUp="0" diagonalDown="0" outline="0">
        <left style="thin">
          <color theme="0"/>
        </left>
        <right style="thin">
          <color theme="0"/>
        </right>
        <top/>
        <bottom/>
      </border>
    </dxf>
    <dxf>
      <font>
        <color rgb="FFFF0000"/>
      </font>
    </dxf>
    <dxf>
      <font>
        <color rgb="FFFF0000"/>
      </font>
    </dxf>
    <dxf>
      <font>
        <color rgb="FFFF0000"/>
      </font>
    </dxf>
    <dxf>
      <font>
        <color rgb="FFFF0000"/>
      </font>
    </dxf>
    <dxf>
      <font>
        <strike val="0"/>
        <outline val="0"/>
        <shadow val="0"/>
        <u val="none"/>
        <vertAlign val="baseline"/>
        <sz val="10"/>
        <color theme="1"/>
        <name val="Calibri"/>
        <scheme val="minor"/>
      </font>
    </dxf>
    <dxf>
      <font>
        <strike val="0"/>
        <outline val="0"/>
        <shadow val="0"/>
        <u val="none"/>
        <vertAlign val="baseline"/>
        <sz val="10"/>
        <color theme="1"/>
        <name val="Calibri"/>
        <scheme val="minor"/>
      </font>
      <numFmt numFmtId="0" formatCode="General"/>
    </dxf>
    <dxf>
      <font>
        <strike val="0"/>
        <outline val="0"/>
        <shadow val="0"/>
        <u val="none"/>
        <vertAlign val="baseline"/>
        <sz val="10"/>
        <color theme="1"/>
        <name val="Calibri"/>
        <scheme val="minor"/>
      </font>
      <numFmt numFmtId="164" formatCode="_(&quot;$&quot;#,##0_);[Red]_(\(&quot;$&quot;#,##0\);_(* &quot; - &quot;_);_(@_)"/>
    </dxf>
    <dxf>
      <font>
        <strike val="0"/>
        <outline val="0"/>
        <shadow val="0"/>
        <u val="none"/>
        <vertAlign val="baseline"/>
        <sz val="10"/>
        <color theme="1"/>
        <name val="Calibri"/>
        <scheme val="minor"/>
      </font>
      <numFmt numFmtId="172" formatCode="_(0.00%_);[Red]_(\(0.00%\);_(&quot; - &quot;_);_(@_)"/>
    </dxf>
    <dxf>
      <font>
        <b val="0"/>
        <i val="0"/>
        <strike val="0"/>
        <condense val="0"/>
        <extend val="0"/>
        <outline val="0"/>
        <shadow val="0"/>
        <u val="none"/>
        <vertAlign val="baseline"/>
        <sz val="10"/>
        <color theme="1"/>
        <name val="Calibri"/>
        <scheme val="minor"/>
      </font>
      <numFmt numFmtId="164" formatCode="_(&quot;$&quot;#,##0_);[Red]_(\(&quot;$&quot;#,##0\);_(* &quot; - &quot;_);_(@_)"/>
    </dxf>
    <dxf>
      <font>
        <b val="0"/>
        <i val="0"/>
        <strike val="0"/>
        <condense val="0"/>
        <extend val="0"/>
        <outline val="0"/>
        <shadow val="0"/>
        <u val="none"/>
        <vertAlign val="baseline"/>
        <sz val="10"/>
        <color theme="1"/>
        <name val="Calibri"/>
        <scheme val="minor"/>
      </font>
      <numFmt numFmtId="172" formatCode="_(0.00%_);[Red]_(\(0.00%\);_(&quot; - &quot;_);_(@_)"/>
    </dxf>
    <dxf>
      <font>
        <b val="0"/>
        <i val="0"/>
        <strike val="0"/>
        <condense val="0"/>
        <extend val="0"/>
        <outline val="0"/>
        <shadow val="0"/>
        <u val="none"/>
        <vertAlign val="baseline"/>
        <sz val="10"/>
        <color theme="1"/>
        <name val="Calibri"/>
        <scheme val="minor"/>
      </font>
      <numFmt numFmtId="164" formatCode="_(&quot;$&quot;#,##0_);[Red]_(\(&quot;$&quot;#,##0\);_(* &quot; - &quot;_);_(@_)"/>
    </dxf>
    <dxf>
      <font>
        <strike val="0"/>
        <outline val="0"/>
        <shadow val="0"/>
        <u val="none"/>
        <vertAlign val="baseline"/>
        <sz val="10"/>
        <color theme="1"/>
        <name val="Calibri"/>
        <scheme val="minor"/>
      </font>
    </dxf>
    <dxf>
      <font>
        <strike val="0"/>
        <outline val="0"/>
        <shadow val="0"/>
        <u val="none"/>
        <vertAlign val="baseline"/>
        <sz val="10"/>
        <color theme="1"/>
        <name val="Calibri"/>
        <scheme val="minor"/>
      </font>
    </dxf>
    <dxf>
      <font>
        <b/>
        <i/>
        <strike val="0"/>
        <condense val="0"/>
        <extend val="0"/>
        <outline val="0"/>
        <shadow val="0"/>
        <u val="none"/>
        <vertAlign val="baseline"/>
        <sz val="8"/>
        <color theme="1"/>
        <name val="Arial"/>
        <scheme val="none"/>
      </font>
      <alignment horizontal="center" vertical="center" textRotation="0" wrapText="1" relativeIndent="0" justifyLastLine="0" shrinkToFit="0" readingOrder="0"/>
    </dxf>
    <dxf>
      <font>
        <color rgb="FFFF0000"/>
      </font>
    </dxf>
    <dxf>
      <font>
        <b val="0"/>
        <i val="0"/>
        <strike val="0"/>
        <condense val="0"/>
        <extend val="0"/>
        <outline val="0"/>
        <shadow val="0"/>
        <u val="none"/>
        <vertAlign val="baseline"/>
        <sz val="10"/>
        <color theme="1"/>
        <name val="Calibri"/>
        <scheme val="minor"/>
      </font>
      <numFmt numFmtId="164" formatCode="_(&quot;$&quot;#,##0_);[Red]_(\(&quot;$&quot;#,##0\);_(* &quot; - &quot;_);_(@_)"/>
      <fill>
        <patternFill patternType="solid">
          <fgColor indexed="64"/>
          <bgColor theme="9" tint="0.79998168889431442"/>
        </patternFill>
      </fill>
      <alignment horizontal="general" vertical="top" textRotation="0" wrapText="1" indent="0" justifyLastLine="0" shrinkToFit="0" readingOrder="0"/>
      <border diagonalUp="0" diagonalDown="0" outline="0">
        <left style="thin">
          <color theme="0"/>
        </left>
        <right/>
        <top style="thin">
          <color theme="0"/>
        </top>
        <bottom style="thin">
          <color theme="0"/>
        </bottom>
      </border>
    </dxf>
    <dxf>
      <font>
        <b val="0"/>
        <i val="0"/>
        <strike val="0"/>
        <condense val="0"/>
        <extend val="0"/>
        <outline val="0"/>
        <shadow val="0"/>
        <u val="none"/>
        <vertAlign val="baseline"/>
        <sz val="10"/>
        <color theme="1"/>
        <name val="Calibri"/>
        <scheme val="minor"/>
      </font>
      <numFmt numFmtId="173" formatCode="0.0"/>
      <fill>
        <patternFill patternType="solid">
          <fgColor indexed="64"/>
          <bgColor theme="9" tint="0.79998168889431442"/>
        </patternFill>
      </fill>
      <alignment horizontal="center" vertical="bottom" textRotation="0" wrapText="1" indent="0" justifyLastLine="0" shrinkToFit="0" readingOrder="0"/>
      <border diagonalUp="0" diagonalDown="0" outline="0">
        <left/>
        <right style="thin">
          <color theme="0"/>
        </right>
        <top style="thin">
          <color theme="0"/>
        </top>
        <bottom style="thin">
          <color theme="0"/>
        </bottom>
      </border>
    </dxf>
    <dxf>
      <border outline="0">
        <top style="thin">
          <color theme="0"/>
        </top>
      </border>
    </dxf>
    <dxf>
      <border outline="0">
        <right style="thin">
          <color theme="0"/>
        </right>
        <bottom style="thin">
          <color theme="0"/>
        </bottom>
      </border>
    </dxf>
    <dxf>
      <fill>
        <patternFill patternType="solid">
          <fgColor indexed="64"/>
          <bgColor theme="9" tint="0.79998168889431442"/>
        </patternFill>
      </fill>
    </dxf>
    <dxf>
      <border outline="0">
        <bottom style="thick">
          <color theme="0"/>
        </bottom>
      </border>
    </dxf>
    <dxf>
      <font>
        <b val="0"/>
        <i val="0"/>
        <strike val="0"/>
        <condense val="0"/>
        <extend val="0"/>
        <outline val="0"/>
        <shadow val="0"/>
        <u val="none"/>
        <vertAlign val="baseline"/>
        <sz val="10"/>
        <color theme="1"/>
        <name val="Calibri"/>
        <scheme val="minor"/>
      </font>
      <numFmt numFmtId="164" formatCode="_(&quot;$&quot;#,##0_);[Red]_(\(&quot;$&quot;#,##0\);_(* &quot; - &quot;_);_(@_)"/>
      <fill>
        <patternFill patternType="solid">
          <fgColor indexed="64"/>
          <bgColor theme="9" tint="0.79998168889431442"/>
        </patternFill>
      </fill>
      <alignment horizontal="general" vertical="top" textRotation="0" wrapText="1" indent="0" justifyLastLine="0" shrinkToFit="0" readingOrder="0"/>
      <border diagonalUp="0" diagonalDown="0" outline="0">
        <left style="thin">
          <color theme="0"/>
        </left>
        <right/>
        <top style="thin">
          <color theme="0"/>
        </top>
        <bottom style="thin">
          <color theme="0"/>
        </bottom>
      </border>
    </dxf>
    <dxf>
      <font>
        <b val="0"/>
        <i val="0"/>
        <strike val="0"/>
        <condense val="0"/>
        <extend val="0"/>
        <outline val="0"/>
        <shadow val="0"/>
        <u val="none"/>
        <vertAlign val="baseline"/>
        <sz val="10"/>
        <color theme="1"/>
        <name val="Calibri"/>
        <scheme val="minor"/>
      </font>
      <numFmt numFmtId="164" formatCode="_(&quot;$&quot;#,##0_);[Red]_(\(&quot;$&quot;#,##0\);_(* &quot; - &quot;_);_(@_)"/>
      <fill>
        <patternFill patternType="solid">
          <fgColor indexed="64"/>
          <bgColor theme="9" tint="0.79998168889431442"/>
        </patternFill>
      </fill>
      <alignment horizontal="general" vertical="top" textRotation="0" wrapText="1" indent="0" justifyLastLine="0" shrinkToFit="0" readingOrder="0"/>
      <border diagonalUp="0" diagonalDown="0" outline="0">
        <left style="thin">
          <color theme="0"/>
        </left>
        <right/>
        <top style="thin">
          <color theme="0"/>
        </top>
        <bottom style="thin">
          <color theme="0"/>
        </bottom>
      </border>
    </dxf>
    <dxf>
      <font>
        <b val="0"/>
        <i val="0"/>
        <strike val="0"/>
        <condense val="0"/>
        <extend val="0"/>
        <outline val="0"/>
        <shadow val="0"/>
        <u val="none"/>
        <vertAlign val="baseline"/>
        <sz val="10"/>
        <color theme="1"/>
        <name val="Calibri"/>
        <scheme val="minor"/>
      </font>
      <numFmt numFmtId="173" formatCode="0.0"/>
      <fill>
        <patternFill patternType="solid">
          <fgColor indexed="64"/>
          <bgColor theme="9" tint="0.79998168889431442"/>
        </patternFill>
      </fill>
      <alignment horizontal="center" vertical="bottom" textRotation="0" wrapText="1" indent="0" justifyLastLine="0" shrinkToFit="0" readingOrder="0"/>
      <border diagonalUp="0" diagonalDown="0" outline="0">
        <left/>
        <right style="thin">
          <color theme="0"/>
        </right>
        <top style="thin">
          <color theme="0"/>
        </top>
        <bottom style="thin">
          <color theme="0"/>
        </bottom>
      </border>
    </dxf>
    <dxf>
      <border outline="0">
        <top style="thin">
          <color rgb="FFFFFFFF"/>
        </top>
      </border>
    </dxf>
    <dxf>
      <border outline="0">
        <right style="thin">
          <color rgb="FFFFFFFF"/>
        </right>
        <bottom style="thin">
          <color rgb="FFFFFFFF"/>
        </bottom>
      </border>
    </dxf>
    <dxf>
      <fill>
        <patternFill patternType="solid">
          <fgColor indexed="64"/>
          <bgColor theme="9" tint="0.79998168889431442"/>
        </patternFill>
      </fill>
    </dxf>
    <dxf>
      <border outline="0">
        <bottom style="thick">
          <color rgb="FFFFFFFF"/>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tables/table1.xml><?xml version="1.0" encoding="utf-8"?>
<table xmlns="http://schemas.openxmlformats.org/spreadsheetml/2006/main" id="16" name="Table1117" displayName="Table1117" ref="A12:C33" totalsRowShown="0" dataDxfId="96" headerRowBorderDxfId="97" tableBorderDxfId="95" totalsRowBorderDxfId="94">
  <autoFilter ref="A12:C33"/>
  <tableColumns count="3">
    <tableColumn id="1" name="Table reference" dataDxfId="93"/>
    <tableColumn id="3" name="Note " dataDxfId="92"/>
    <tableColumn id="2" name="Title" dataDxfId="91"/>
  </tableColumns>
  <tableStyleInfo name="TableStyleMedium2" showFirstColumn="0" showLastColumn="0" showRowStripes="1" showColumnStripes="0"/>
</table>
</file>

<file path=xl/tables/table2.xml><?xml version="1.0" encoding="utf-8"?>
<table xmlns="http://schemas.openxmlformats.org/spreadsheetml/2006/main" id="11" name="Table11" displayName="Table11" ref="A4:B25" totalsRowShown="0" dataDxfId="89" headerRowBorderDxfId="90" tableBorderDxfId="88" totalsRowBorderDxfId="87">
  <autoFilter ref="A4:B25"/>
  <tableColumns count="2">
    <tableColumn id="1" name="Table reference" dataDxfId="86"/>
    <tableColumn id="2" name="Title" dataDxfId="85"/>
  </tableColumns>
  <tableStyleInfo name="TableStyleMedium2" showFirstColumn="0" showLastColumn="0" showRowStripes="1" showColumnStripes="0"/>
</table>
</file>

<file path=xl/tables/table3.xml><?xml version="1.0" encoding="utf-8"?>
<table xmlns="http://schemas.openxmlformats.org/spreadsheetml/2006/main" id="13" name="Table231114" displayName="Table231114" ref="A5:H29" totalsRowShown="0" headerRowDxfId="83" dataDxfId="82">
  <autoFilter ref="A5:H29"/>
  <tableColumns count="8">
    <tableColumn id="2" name="TEOs" dataDxfId="81"/>
    <tableColumn id="6" name="2011" dataDxfId="80"/>
    <tableColumn id="7" name="Change 2011 → 2012" dataDxfId="79"/>
    <tableColumn id="8" name="2012" dataDxfId="78"/>
    <tableColumn id="3" name="Change 2012 → 2013" dataDxfId="77"/>
    <tableColumn id="4" name="2013" dataDxfId="76"/>
    <tableColumn id="1" name="Edumis" dataDxfId="75"/>
    <tableColumn id="10" name="Now known as" dataDxfId="74"/>
  </tableColumns>
  <tableStyleInfo name="TableStyleMedium9" showFirstColumn="0" showLastColumn="0" showRowStripes="1" showColumnStripes="0"/>
</table>
</file>

<file path=xl/tables/table4.xml><?xml version="1.0" encoding="utf-8"?>
<table xmlns="http://schemas.openxmlformats.org/spreadsheetml/2006/main" id="8" name="Table8" displayName="Table8" ref="A5:H104" totalsRowShown="0" headerRowDxfId="69" dataDxfId="67" headerRowBorderDxfId="68">
  <autoFilter ref="A5:H104"/>
  <tableColumns count="8">
    <tableColumn id="1" name="Field of study" dataDxfId="66"/>
    <tableColumn id="2" name="TEO Name" dataDxfId="65"/>
    <tableColumn id="3" name="2013" dataDxfId="64"/>
    <tableColumn id="4" name="2014" dataDxfId="63"/>
    <tableColumn id="5" name="2015" dataDxfId="62"/>
    <tableColumn id="6" name="2016" dataDxfId="61"/>
    <tableColumn id="7" name="2017" dataDxfId="60"/>
    <tableColumn id="8" name="2018" dataDxfId="59"/>
  </tableColumns>
  <tableStyleInfo name="TableStyleMedium9" showFirstColumn="0" showLastColumn="0" showRowStripes="1" showColumnStripes="0"/>
</table>
</file>

<file path=xl/tables/table5.xml><?xml version="1.0" encoding="utf-8"?>
<table xmlns="http://schemas.openxmlformats.org/spreadsheetml/2006/main" id="19" name="Table19" displayName="Table19" ref="A5:L133" totalsRowShown="0" headerRowDxfId="58" dataDxfId="57" tableBorderDxfId="56">
  <autoFilter ref="A5:L133"/>
  <tableColumns count="12">
    <tableColumn id="1" name="TEO Name" dataDxfId="55"/>
    <tableColumn id="2" name="Subject Weighting" dataDxfId="54"/>
    <tableColumn id="3" name="Field of study" dataDxfId="53"/>
    <tableColumn id="4" name="2010" dataDxfId="52"/>
    <tableColumn id="5" name="2011" dataDxfId="51"/>
    <tableColumn id="6" name="2012" dataDxfId="50"/>
    <tableColumn id="7" name="2013" dataDxfId="49"/>
    <tableColumn id="8" name="2014" dataDxfId="48"/>
    <tableColumn id="9" name="2015" dataDxfId="47"/>
    <tableColumn id="10" name="2016" dataDxfId="46"/>
    <tableColumn id="11" name="2017" dataDxfId="45"/>
    <tableColumn id="12" name="2018" dataDxfId="44"/>
  </tableColumns>
  <tableStyleInfo name="TableStyleMedium9" showFirstColumn="0" showLastColumn="0" showRowStripes="1" showColumnStripes="0"/>
</table>
</file>

<file path=xl/tables/table6.xml><?xml version="1.0" encoding="utf-8"?>
<table xmlns="http://schemas.openxmlformats.org/spreadsheetml/2006/main" id="20" name="Table20" displayName="Table20" ref="A5:L161" totalsRowShown="0" headerRowDxfId="43" dataDxfId="41" headerRowBorderDxfId="42">
  <autoFilter ref="A5:L161"/>
  <tableColumns count="12">
    <tableColumn id="1" name="TEO Name" dataDxfId="40"/>
    <tableColumn id="2" name="Subject Weighting" dataDxfId="39"/>
    <tableColumn id="3" name="Field of study" dataDxfId="38"/>
    <tableColumn id="4" name="2010" dataDxfId="37"/>
    <tableColumn id="5" name="2011" dataDxfId="36"/>
    <tableColumn id="6" name="2012" dataDxfId="35"/>
    <tableColumn id="7" name="2013" dataDxfId="34"/>
    <tableColumn id="8" name="2014" dataDxfId="33"/>
    <tableColumn id="9" name="2015" dataDxfId="32"/>
    <tableColumn id="10" name="2016" dataDxfId="31"/>
    <tableColumn id="11" name="2017" dataDxfId="30"/>
    <tableColumn id="12" name="2018" dataDxfId="29"/>
  </tableColumns>
  <tableStyleInfo name="TableStyleMedium9" showFirstColumn="0" showLastColumn="0" showRowStripes="1" showColumnStripes="0"/>
</table>
</file>

<file path=xl/tables/table7.xml><?xml version="1.0" encoding="utf-8"?>
<table xmlns="http://schemas.openxmlformats.org/spreadsheetml/2006/main" id="21" name="Table21" displayName="Table21" ref="A6:L20" totalsRowShown="0" headerRowDxfId="28" dataDxfId="26" headerRowBorderDxfId="27">
  <autoFilter ref="A6:L20"/>
  <tableColumns count="12">
    <tableColumn id="1" name="TEO Name" dataDxfId="25"/>
    <tableColumn id="2" name="Subject Weighting" dataDxfId="24"/>
    <tableColumn id="3" name="Field of study" dataDxfId="23"/>
    <tableColumn id="4" name="2010" dataDxfId="22"/>
    <tableColumn id="5" name="2011" dataDxfId="21"/>
    <tableColumn id="6" name="2012" dataDxfId="20"/>
    <tableColumn id="7" name="2013" dataDxfId="19"/>
    <tableColumn id="8" name="2014" dataDxfId="18"/>
    <tableColumn id="9" name="2015" dataDxfId="17"/>
    <tableColumn id="10" name="2016" dataDxfId="16"/>
    <tableColumn id="11" name="2017" dataDxfId="15"/>
    <tableColumn id="12" name="2018" dataDxfId="14"/>
  </tableColumns>
  <tableStyleInfo name="TableStyleMedium9" showFirstColumn="0" showLastColumn="0" showRowStripes="1" showColumnStripes="0"/>
</table>
</file>

<file path=xl/tables/table8.xml><?xml version="1.0" encoding="utf-8"?>
<table xmlns="http://schemas.openxmlformats.org/spreadsheetml/2006/main" id="22" name="Table22" displayName="Table22" ref="A5:K17" totalsRowShown="0" headerRowDxfId="13" dataDxfId="11" headerRowBorderDxfId="12">
  <autoFilter ref="A5:K17"/>
  <tableColumns count="11">
    <tableColumn id="1" name="TEO Name" dataDxfId="10"/>
    <tableColumn id="2" name="Course register level" dataDxfId="9"/>
    <tableColumn id="3" name="2010" dataDxfId="8"/>
    <tableColumn id="4" name="2011" dataDxfId="7"/>
    <tableColumn id="5" name="2012" dataDxfId="6"/>
    <tableColumn id="6" name="2013" dataDxfId="5"/>
    <tableColumn id="7" name="2014" dataDxfId="4"/>
    <tableColumn id="8" name="2015" dataDxfId="3"/>
    <tableColumn id="9" name="2016" dataDxfId="2"/>
    <tableColumn id="10" name="2017" dataDxfId="1"/>
    <tableColumn id="11" name="2018" dataDxfId="0"/>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7"/>
  <sheetViews>
    <sheetView showGridLines="0" topLeftCell="A7" workbookViewId="0">
      <selection activeCell="B26" sqref="B26"/>
    </sheetView>
  </sheetViews>
  <sheetFormatPr defaultRowHeight="15" x14ac:dyDescent="0.2"/>
  <cols>
    <col min="1" max="1" width="20.33203125" customWidth="1"/>
    <col min="2" max="2" width="27.88671875" customWidth="1"/>
    <col min="3" max="3" width="67.21875" bestFit="1" customWidth="1"/>
  </cols>
  <sheetData>
    <row r="1" spans="1:11" ht="18.75" x14ac:dyDescent="0.3">
      <c r="A1" s="86" t="s">
        <v>131</v>
      </c>
      <c r="B1" s="85"/>
      <c r="C1" s="85"/>
      <c r="D1" s="85"/>
      <c r="E1" s="85"/>
      <c r="F1" s="85"/>
      <c r="G1" s="85"/>
      <c r="H1" s="85"/>
      <c r="I1" s="85"/>
      <c r="J1" s="85"/>
      <c r="K1" s="85"/>
    </row>
    <row r="2" spans="1:11" x14ac:dyDescent="0.2">
      <c r="A2" s="85"/>
      <c r="B2" s="85"/>
      <c r="C2" s="85"/>
      <c r="D2" s="85"/>
      <c r="E2" s="85"/>
      <c r="F2" s="85"/>
      <c r="G2" s="85"/>
      <c r="H2" s="85"/>
      <c r="I2" s="85"/>
      <c r="J2" s="85"/>
      <c r="K2" s="85"/>
    </row>
    <row r="3" spans="1:11" x14ac:dyDescent="0.2">
      <c r="A3" s="84" t="s">
        <v>119</v>
      </c>
      <c r="B3" s="84"/>
      <c r="C3" s="84"/>
      <c r="D3" s="85"/>
      <c r="E3" s="85"/>
      <c r="F3" s="85"/>
      <c r="G3" s="85"/>
      <c r="H3" s="85"/>
      <c r="I3" s="85"/>
      <c r="J3" s="85"/>
      <c r="K3" s="85"/>
    </row>
    <row r="4" spans="1:11" x14ac:dyDescent="0.2">
      <c r="A4" s="85" t="s">
        <v>249</v>
      </c>
      <c r="B4" s="85"/>
      <c r="C4" s="85"/>
      <c r="D4" s="85"/>
      <c r="E4" s="85"/>
      <c r="F4" s="85"/>
      <c r="G4" s="85"/>
      <c r="H4" s="85"/>
      <c r="I4" s="85"/>
      <c r="J4" s="85"/>
      <c r="K4" s="85"/>
    </row>
    <row r="5" spans="1:11" x14ac:dyDescent="0.2">
      <c r="A5" s="85"/>
      <c r="B5" s="85"/>
      <c r="C5" s="85"/>
      <c r="D5" s="85"/>
      <c r="E5" s="85"/>
      <c r="F5" s="85"/>
      <c r="G5" s="85"/>
      <c r="H5" s="85"/>
      <c r="I5" s="85"/>
      <c r="J5" s="85"/>
      <c r="K5" s="85"/>
    </row>
    <row r="6" spans="1:11" x14ac:dyDescent="0.2">
      <c r="A6" s="84" t="s">
        <v>120</v>
      </c>
      <c r="B6" s="84"/>
      <c r="C6" s="84"/>
      <c r="D6" s="84"/>
      <c r="E6" s="84"/>
      <c r="F6" s="85"/>
      <c r="G6" s="85"/>
      <c r="H6" s="85"/>
      <c r="I6" s="85"/>
      <c r="J6" s="85"/>
      <c r="K6" s="85"/>
    </row>
    <row r="7" spans="1:11" x14ac:dyDescent="0.2">
      <c r="A7" s="360" t="s">
        <v>250</v>
      </c>
      <c r="B7" s="360"/>
      <c r="C7" s="360"/>
      <c r="D7" s="360"/>
      <c r="E7" s="360"/>
      <c r="F7" s="360"/>
      <c r="G7" s="360"/>
      <c r="H7" s="360"/>
      <c r="I7" s="360"/>
      <c r="J7" s="360"/>
      <c r="K7" s="360"/>
    </row>
    <row r="8" spans="1:11" x14ac:dyDescent="0.2">
      <c r="A8" s="85" t="s">
        <v>128</v>
      </c>
      <c r="B8" s="85"/>
      <c r="C8" s="85"/>
      <c r="D8" s="85"/>
      <c r="E8" s="85"/>
      <c r="F8" s="85"/>
      <c r="G8" s="85"/>
      <c r="H8" s="85"/>
      <c r="I8" s="85"/>
      <c r="J8" s="85"/>
      <c r="K8" s="85"/>
    </row>
    <row r="9" spans="1:11" x14ac:dyDescent="0.2">
      <c r="A9" s="51"/>
      <c r="B9" s="51"/>
      <c r="C9" s="51"/>
      <c r="D9" s="51"/>
      <c r="E9" s="51"/>
      <c r="F9" s="51"/>
      <c r="G9" s="51"/>
      <c r="H9" s="51"/>
      <c r="I9" s="51"/>
      <c r="J9" s="51"/>
      <c r="K9" s="51"/>
    </row>
    <row r="10" spans="1:11" x14ac:dyDescent="0.2">
      <c r="A10" s="88" t="s">
        <v>183</v>
      </c>
      <c r="B10" s="87">
        <v>2018</v>
      </c>
    </row>
    <row r="11" spans="1:11" ht="15.75" x14ac:dyDescent="0.25">
      <c r="A11" s="52"/>
      <c r="B11" s="71"/>
    </row>
    <row r="12" spans="1:11" ht="15.75" thickBot="1" x14ac:dyDescent="0.25">
      <c r="A12" s="72" t="s">
        <v>137</v>
      </c>
      <c r="B12" s="76" t="s">
        <v>162</v>
      </c>
      <c r="C12" s="74" t="s">
        <v>138</v>
      </c>
    </row>
    <row r="13" spans="1:11" ht="16.5" customHeight="1" thickTop="1" x14ac:dyDescent="0.2">
      <c r="A13" s="231">
        <v>1.1000000000000001</v>
      </c>
      <c r="B13" s="233" t="s">
        <v>178</v>
      </c>
      <c r="C13" s="232" t="s">
        <v>253</v>
      </c>
    </row>
    <row r="14" spans="1:11" ht="16.5" customHeight="1" x14ac:dyDescent="0.2">
      <c r="A14" s="73">
        <v>1.2</v>
      </c>
      <c r="B14" s="75" t="s">
        <v>177</v>
      </c>
      <c r="C14" s="75" t="s">
        <v>254</v>
      </c>
    </row>
    <row r="15" spans="1:11" ht="16.5" customHeight="1" x14ac:dyDescent="0.2">
      <c r="A15" s="231">
        <v>1.3</v>
      </c>
      <c r="B15" s="232" t="s">
        <v>179</v>
      </c>
      <c r="C15" s="232" t="s">
        <v>255</v>
      </c>
    </row>
    <row r="16" spans="1:11" ht="16.5" customHeight="1" x14ac:dyDescent="0.2">
      <c r="A16" s="73">
        <v>1.4</v>
      </c>
      <c r="B16" s="75" t="s">
        <v>180</v>
      </c>
      <c r="C16" s="75" t="s">
        <v>256</v>
      </c>
    </row>
    <row r="17" spans="1:7" ht="16.5" customHeight="1" x14ac:dyDescent="0.2">
      <c r="A17" s="231">
        <v>1.5</v>
      </c>
      <c r="B17" s="232" t="s">
        <v>181</v>
      </c>
      <c r="C17" s="232" t="s">
        <v>257</v>
      </c>
    </row>
    <row r="18" spans="1:7" ht="16.5" customHeight="1" x14ac:dyDescent="0.2">
      <c r="A18" s="73">
        <v>1.6</v>
      </c>
      <c r="B18" s="75" t="s">
        <v>170</v>
      </c>
      <c r="C18" s="75" t="s">
        <v>258</v>
      </c>
    </row>
    <row r="19" spans="1:7" ht="16.5" customHeight="1" x14ac:dyDescent="0.2">
      <c r="A19" s="231">
        <v>1.7</v>
      </c>
      <c r="B19" s="232" t="s">
        <v>171</v>
      </c>
      <c r="C19" s="232" t="s">
        <v>259</v>
      </c>
    </row>
    <row r="20" spans="1:7" ht="16.5" customHeight="1" x14ac:dyDescent="0.2">
      <c r="A20" s="73">
        <v>1.8</v>
      </c>
      <c r="B20" s="75" t="s">
        <v>248</v>
      </c>
      <c r="C20" s="75" t="s">
        <v>165</v>
      </c>
    </row>
    <row r="21" spans="1:7" ht="16.5" customHeight="1" x14ac:dyDescent="0.2">
      <c r="A21" s="231">
        <v>1.9</v>
      </c>
      <c r="B21" s="232" t="s">
        <v>247</v>
      </c>
      <c r="C21" s="232" t="s">
        <v>260</v>
      </c>
      <c r="D21" s="51"/>
      <c r="E21" s="51"/>
      <c r="F21" s="51"/>
    </row>
    <row r="22" spans="1:7" ht="16.5" customHeight="1" x14ac:dyDescent="0.2">
      <c r="A22" s="73">
        <v>2</v>
      </c>
      <c r="B22" s="75" t="s">
        <v>172</v>
      </c>
      <c r="C22" s="75" t="s">
        <v>261</v>
      </c>
    </row>
    <row r="23" spans="1:7" ht="16.5" customHeight="1" x14ac:dyDescent="0.2">
      <c r="A23" s="231">
        <v>2.1</v>
      </c>
      <c r="B23" s="232" t="s">
        <v>173</v>
      </c>
      <c r="C23" s="232" t="s">
        <v>161</v>
      </c>
    </row>
    <row r="24" spans="1:7" ht="16.5" customHeight="1" x14ac:dyDescent="0.2">
      <c r="A24" s="73">
        <v>2.2000000000000002</v>
      </c>
      <c r="B24" s="75" t="s">
        <v>174</v>
      </c>
      <c r="C24" s="75" t="s">
        <v>262</v>
      </c>
    </row>
    <row r="25" spans="1:7" ht="16.5" customHeight="1" x14ac:dyDescent="0.2">
      <c r="A25" s="231">
        <v>2.2999999999999998</v>
      </c>
      <c r="B25" s="232" t="s">
        <v>175</v>
      </c>
      <c r="C25" s="232" t="s">
        <v>169</v>
      </c>
    </row>
    <row r="26" spans="1:7" ht="16.5" customHeight="1" x14ac:dyDescent="0.2">
      <c r="A26" s="73">
        <v>2.4</v>
      </c>
      <c r="B26" s="75" t="s">
        <v>176</v>
      </c>
      <c r="C26" s="75" t="s">
        <v>263</v>
      </c>
    </row>
    <row r="27" spans="1:7" ht="16.5" customHeight="1" x14ac:dyDescent="0.2">
      <c r="A27" s="231">
        <v>2.5</v>
      </c>
      <c r="B27" s="232" t="s">
        <v>163</v>
      </c>
      <c r="C27" s="232" t="s">
        <v>264</v>
      </c>
    </row>
    <row r="28" spans="1:7" s="51" customFormat="1" ht="16.5" customHeight="1" x14ac:dyDescent="0.2">
      <c r="A28" s="73">
        <v>2.6</v>
      </c>
      <c r="B28" s="75" t="s">
        <v>164</v>
      </c>
      <c r="C28" s="75" t="s">
        <v>190</v>
      </c>
      <c r="G28" s="51" t="s">
        <v>182</v>
      </c>
    </row>
    <row r="29" spans="1:7" ht="16.5" customHeight="1" x14ac:dyDescent="0.2">
      <c r="A29" s="231">
        <v>2.7</v>
      </c>
      <c r="B29" s="232" t="s">
        <v>164</v>
      </c>
      <c r="C29" s="232" t="s">
        <v>191</v>
      </c>
    </row>
    <row r="30" spans="1:7" s="51" customFormat="1" ht="16.5" customHeight="1" x14ac:dyDescent="0.2">
      <c r="A30" s="73">
        <v>2.8</v>
      </c>
      <c r="B30" s="75" t="s">
        <v>164</v>
      </c>
      <c r="C30" s="75" t="s">
        <v>192</v>
      </c>
    </row>
    <row r="31" spans="1:7" ht="16.5" customHeight="1" x14ac:dyDescent="0.2">
      <c r="A31" s="231">
        <v>2.9</v>
      </c>
      <c r="B31" s="232" t="s">
        <v>164</v>
      </c>
      <c r="C31" s="232" t="s">
        <v>193</v>
      </c>
    </row>
    <row r="32" spans="1:7" ht="16.5" customHeight="1" x14ac:dyDescent="0.2">
      <c r="A32" s="73">
        <v>3</v>
      </c>
      <c r="B32" s="75" t="s">
        <v>164</v>
      </c>
      <c r="C32" s="75" t="s">
        <v>194</v>
      </c>
    </row>
    <row r="33" spans="1:11" ht="16.5" customHeight="1" x14ac:dyDescent="0.2">
      <c r="A33" s="253">
        <v>3.1</v>
      </c>
      <c r="B33" s="254" t="s">
        <v>164</v>
      </c>
      <c r="C33" s="254" t="s">
        <v>195</v>
      </c>
    </row>
    <row r="35" spans="1:11" x14ac:dyDescent="0.2">
      <c r="A35" s="51"/>
      <c r="B35" s="51"/>
      <c r="C35" s="51"/>
      <c r="D35" s="51"/>
      <c r="E35" s="51"/>
      <c r="F35" s="51"/>
      <c r="G35" s="51"/>
      <c r="H35" s="51"/>
      <c r="I35" s="51"/>
      <c r="J35" s="51"/>
      <c r="K35" s="51"/>
    </row>
    <row r="36" spans="1:11" x14ac:dyDescent="0.2">
      <c r="A36" s="51"/>
      <c r="B36" s="51"/>
      <c r="C36" s="51"/>
      <c r="D36" s="51"/>
      <c r="E36" s="51"/>
      <c r="F36" s="51"/>
      <c r="G36" s="51"/>
      <c r="H36" s="51"/>
      <c r="I36" s="51"/>
      <c r="J36" s="51"/>
      <c r="K36" s="51"/>
    </row>
    <row r="37" spans="1:11" x14ac:dyDescent="0.2">
      <c r="A37" s="51"/>
      <c r="B37" s="51"/>
      <c r="C37" s="51"/>
      <c r="D37" s="51"/>
      <c r="E37" s="51"/>
      <c r="F37" s="51"/>
      <c r="G37" s="51"/>
      <c r="H37" s="51"/>
      <c r="I37" s="51"/>
      <c r="J37" s="51"/>
      <c r="K37" s="51"/>
    </row>
  </sheetData>
  <mergeCells count="1">
    <mergeCell ref="A7:K7"/>
  </mergeCells>
  <pageMargins left="0.7" right="0.7" top="0.75" bottom="0.75" header="0.3" footer="0.3"/>
  <pageSetup paperSize="9" orientation="portrait" r:id="rId1"/>
  <tableParts count="1">
    <tablePart r:id="rId2"/>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1"/>
  <sheetViews>
    <sheetView showGridLines="0" workbookViewId="0">
      <selection activeCell="A30" sqref="A30"/>
    </sheetView>
  </sheetViews>
  <sheetFormatPr defaultRowHeight="15" x14ac:dyDescent="0.2"/>
  <cols>
    <col min="1" max="1" width="41.88671875" customWidth="1"/>
    <col min="2" max="2" width="12" customWidth="1"/>
    <col min="3" max="3" width="9" customWidth="1"/>
    <col min="4" max="4" width="12" customWidth="1"/>
    <col min="5" max="5" width="9" customWidth="1"/>
    <col min="6" max="6" width="12" customWidth="1"/>
    <col min="8" max="8" width="17" customWidth="1"/>
    <col min="9" max="9" width="10.109375" bestFit="1" customWidth="1"/>
    <col min="10" max="10" width="11.5546875" bestFit="1" customWidth="1"/>
  </cols>
  <sheetData>
    <row r="1" spans="1:10" ht="15.75" x14ac:dyDescent="0.25">
      <c r="B1" s="9"/>
      <c r="C1" s="9"/>
      <c r="D1" s="9"/>
      <c r="E1" s="9"/>
    </row>
    <row r="2" spans="1:10" ht="15.75" x14ac:dyDescent="0.25">
      <c r="A2" s="1" t="s">
        <v>276</v>
      </c>
      <c r="B2" s="9"/>
      <c r="C2" s="9"/>
      <c r="D2" s="2"/>
      <c r="H2" s="66" t="s">
        <v>277</v>
      </c>
    </row>
    <row r="3" spans="1:10" ht="15.75" x14ac:dyDescent="0.25">
      <c r="A3" s="2" t="s">
        <v>0</v>
      </c>
      <c r="B3" s="9"/>
      <c r="C3" s="9"/>
      <c r="D3" s="9"/>
      <c r="E3" s="9"/>
    </row>
    <row r="4" spans="1:10" x14ac:dyDescent="0.2">
      <c r="A4" s="2"/>
      <c r="H4" s="51"/>
    </row>
    <row r="5" spans="1:10" ht="46.5" customHeight="1" x14ac:dyDescent="0.2">
      <c r="A5" s="3" t="s">
        <v>2</v>
      </c>
      <c r="B5" s="27" t="s">
        <v>168</v>
      </c>
      <c r="C5" s="3" t="s">
        <v>167</v>
      </c>
      <c r="D5" s="27" t="s">
        <v>44</v>
      </c>
      <c r="E5" s="3" t="s">
        <v>166</v>
      </c>
      <c r="F5" s="27" t="s">
        <v>88</v>
      </c>
      <c r="G5" s="53" t="s">
        <v>1</v>
      </c>
      <c r="H5" s="53" t="s">
        <v>246</v>
      </c>
    </row>
    <row r="6" spans="1:10" x14ac:dyDescent="0.2">
      <c r="A6" s="4" t="s">
        <v>6</v>
      </c>
      <c r="B6" s="5">
        <v>143852139</v>
      </c>
      <c r="C6" s="69">
        <v>-2.3307112590101979E-2</v>
      </c>
      <c r="D6" s="5">
        <v>140499361</v>
      </c>
      <c r="E6" s="69">
        <v>-4.1425469543594579E-2</v>
      </c>
      <c r="F6" s="5">
        <v>134679109</v>
      </c>
      <c r="G6" s="50">
        <v>7001</v>
      </c>
      <c r="H6" s="245"/>
      <c r="I6" s="44"/>
      <c r="J6" s="44"/>
    </row>
    <row r="7" spans="1:10" x14ac:dyDescent="0.2">
      <c r="A7" s="4" t="s">
        <v>37</v>
      </c>
      <c r="B7" s="5">
        <v>91628400</v>
      </c>
      <c r="C7" s="69">
        <v>-2.5591606969018341E-2</v>
      </c>
      <c r="D7" s="5">
        <v>89283482</v>
      </c>
      <c r="E7" s="69">
        <v>-3.2042309909015423E-2</v>
      </c>
      <c r="F7" s="5">
        <v>86422633</v>
      </c>
      <c r="G7" s="50">
        <v>7007</v>
      </c>
      <c r="H7" s="245"/>
      <c r="I7" s="44"/>
      <c r="J7" s="44"/>
    </row>
    <row r="8" spans="1:10" x14ac:dyDescent="0.2">
      <c r="A8" s="4" t="s">
        <v>7</v>
      </c>
      <c r="B8" s="5">
        <v>54087511.200000003</v>
      </c>
      <c r="C8" s="69">
        <v>2.1885887957070454E-2</v>
      </c>
      <c r="D8" s="5">
        <v>55271264.409999996</v>
      </c>
      <c r="E8" s="69">
        <v>4.1392363725011469E-2</v>
      </c>
      <c r="F8" s="5">
        <v>57559072.689999998</v>
      </c>
      <c r="G8" s="50">
        <v>7003</v>
      </c>
      <c r="H8" s="246"/>
      <c r="I8" s="45"/>
      <c r="J8" s="45"/>
    </row>
    <row r="9" spans="1:10" x14ac:dyDescent="0.2">
      <c r="A9" s="4" t="s">
        <v>8</v>
      </c>
      <c r="B9" s="5">
        <v>34451981</v>
      </c>
      <c r="C9" s="69">
        <v>0.14558741919659135</v>
      </c>
      <c r="D9" s="5">
        <v>39467756</v>
      </c>
      <c r="E9" s="69">
        <v>-0.18605288833750772</v>
      </c>
      <c r="F9" s="5">
        <v>32124666</v>
      </c>
      <c r="G9" s="50">
        <v>7004</v>
      </c>
      <c r="H9" s="245"/>
      <c r="I9" s="44"/>
      <c r="J9" s="44"/>
    </row>
    <row r="10" spans="1:10" x14ac:dyDescent="0.2">
      <c r="A10" s="4" t="s">
        <v>36</v>
      </c>
      <c r="B10" s="5">
        <v>27552720</v>
      </c>
      <c r="C10" s="69">
        <v>5.1505622675365624E-3</v>
      </c>
      <c r="D10" s="5">
        <v>27694632</v>
      </c>
      <c r="E10" s="69">
        <v>1.1080956049533354E-2</v>
      </c>
      <c r="F10" s="5">
        <v>28001515</v>
      </c>
      <c r="G10" s="50">
        <v>7005</v>
      </c>
      <c r="H10" s="240"/>
    </row>
    <row r="11" spans="1:10" x14ac:dyDescent="0.2">
      <c r="A11" s="4" t="s">
        <v>10</v>
      </c>
      <c r="B11" s="5">
        <v>25441610</v>
      </c>
      <c r="C11" s="69">
        <v>6.0766987623817829E-3</v>
      </c>
      <c r="D11" s="5">
        <v>25596211</v>
      </c>
      <c r="E11" s="69">
        <v>4.3419590501109717E-2</v>
      </c>
      <c r="F11" s="5">
        <v>26707588</v>
      </c>
      <c r="G11" s="50">
        <v>7006</v>
      </c>
      <c r="H11" s="240"/>
    </row>
    <row r="12" spans="1:10" x14ac:dyDescent="0.2">
      <c r="A12" s="4" t="s">
        <v>9</v>
      </c>
      <c r="B12" s="5">
        <v>20642355</v>
      </c>
      <c r="C12" s="69">
        <v>-3.4889623785658179E-2</v>
      </c>
      <c r="D12" s="5">
        <v>19922151</v>
      </c>
      <c r="E12" s="69">
        <v>9.387138969080196E-3</v>
      </c>
      <c r="F12" s="5">
        <v>20109163</v>
      </c>
      <c r="G12" s="50">
        <v>7002</v>
      </c>
      <c r="H12" s="240"/>
    </row>
    <row r="13" spans="1:10" x14ac:dyDescent="0.2">
      <c r="A13" s="4" t="s">
        <v>11</v>
      </c>
      <c r="B13" s="5">
        <v>9528866</v>
      </c>
      <c r="C13" s="69">
        <v>-3.3309000252495939E-2</v>
      </c>
      <c r="D13" s="5">
        <v>9211469</v>
      </c>
      <c r="E13" s="69">
        <v>-7.2789692936056125E-2</v>
      </c>
      <c r="F13" s="5">
        <v>8540969</v>
      </c>
      <c r="G13" s="50">
        <v>7008</v>
      </c>
      <c r="H13" s="240"/>
    </row>
    <row r="14" spans="1:10" x14ac:dyDescent="0.2">
      <c r="A14" s="4" t="s">
        <v>14</v>
      </c>
      <c r="B14" s="5">
        <v>1129559</v>
      </c>
      <c r="C14" s="69">
        <v>-4.4244700808014452E-2</v>
      </c>
      <c r="D14" s="5">
        <v>1079582</v>
      </c>
      <c r="E14" s="69">
        <v>0.15408185760785192</v>
      </c>
      <c r="F14" s="5">
        <v>1245926</v>
      </c>
      <c r="G14" s="50">
        <v>6013</v>
      </c>
      <c r="H14" s="240"/>
    </row>
    <row r="15" spans="1:10" x14ac:dyDescent="0.2">
      <c r="A15" s="4" t="s">
        <v>19</v>
      </c>
      <c r="B15" s="5">
        <v>176092.77</v>
      </c>
      <c r="C15" s="69">
        <v>0.65588354365713031</v>
      </c>
      <c r="D15" s="5">
        <v>291589.12</v>
      </c>
      <c r="E15" s="69">
        <v>0.14096523903223823</v>
      </c>
      <c r="F15" s="5">
        <v>332693.05</v>
      </c>
      <c r="G15" s="50">
        <v>6007</v>
      </c>
      <c r="H15" s="240"/>
    </row>
    <row r="16" spans="1:10" x14ac:dyDescent="0.2">
      <c r="A16" s="10" t="s">
        <v>39</v>
      </c>
      <c r="B16" s="5">
        <v>1001457</v>
      </c>
      <c r="C16" s="69">
        <v>-0.2177497386308149</v>
      </c>
      <c r="D16" s="5">
        <v>783390</v>
      </c>
      <c r="E16" s="69">
        <v>-0.65216175851108649</v>
      </c>
      <c r="F16" s="5">
        <v>272493</v>
      </c>
      <c r="G16" s="50">
        <v>9386</v>
      </c>
      <c r="H16" s="240"/>
    </row>
    <row r="17" spans="1:8" x14ac:dyDescent="0.2">
      <c r="A17" s="4" t="s">
        <v>12</v>
      </c>
      <c r="B17" s="5">
        <v>190925</v>
      </c>
      <c r="C17" s="69">
        <v>0.54439177687573659</v>
      </c>
      <c r="D17" s="5">
        <v>294863</v>
      </c>
      <c r="E17" s="69">
        <v>-0.23919582992779698</v>
      </c>
      <c r="F17" s="5">
        <v>224333</v>
      </c>
      <c r="G17" s="50">
        <v>6004</v>
      </c>
      <c r="H17" s="240"/>
    </row>
    <row r="18" spans="1:8" x14ac:dyDescent="0.2">
      <c r="A18" s="4" t="s">
        <v>13</v>
      </c>
      <c r="B18" s="5">
        <v>87000</v>
      </c>
      <c r="C18" s="69">
        <v>1.6743908045977012</v>
      </c>
      <c r="D18" s="5">
        <v>232672</v>
      </c>
      <c r="E18" s="69">
        <v>-0.14857395819007013</v>
      </c>
      <c r="F18" s="5">
        <v>198103</v>
      </c>
      <c r="G18" s="50">
        <v>6019</v>
      </c>
      <c r="H18" s="240"/>
    </row>
    <row r="19" spans="1:8" x14ac:dyDescent="0.2">
      <c r="A19" s="4" t="s">
        <v>40</v>
      </c>
      <c r="B19" s="5">
        <v>524977</v>
      </c>
      <c r="C19" s="69">
        <v>-0.17070081165460582</v>
      </c>
      <c r="D19" s="5">
        <v>435363</v>
      </c>
      <c r="E19" s="69">
        <v>-0.67743469242907639</v>
      </c>
      <c r="F19" s="5">
        <v>140433</v>
      </c>
      <c r="G19" s="50">
        <v>6008</v>
      </c>
      <c r="H19" s="240"/>
    </row>
    <row r="20" spans="1:8" x14ac:dyDescent="0.2">
      <c r="A20" s="4" t="s">
        <v>41</v>
      </c>
      <c r="B20" s="5">
        <v>110967.3</v>
      </c>
      <c r="C20" s="69">
        <v>-0.52110207241232331</v>
      </c>
      <c r="D20" s="5">
        <v>53142.01</v>
      </c>
      <c r="E20" s="69">
        <v>0.60708392475181117</v>
      </c>
      <c r="F20" s="5">
        <v>85403.67</v>
      </c>
      <c r="G20" s="50">
        <v>8396</v>
      </c>
      <c r="H20" s="240"/>
    </row>
    <row r="21" spans="1:8" x14ac:dyDescent="0.2">
      <c r="A21" s="4" t="s">
        <v>20</v>
      </c>
      <c r="B21" s="5">
        <v>229416</v>
      </c>
      <c r="C21" s="69">
        <v>-0.23718049307807651</v>
      </c>
      <c r="D21" s="5">
        <v>175003</v>
      </c>
      <c r="E21" s="69">
        <v>-0.66137151934538263</v>
      </c>
      <c r="F21" s="5">
        <v>59261</v>
      </c>
      <c r="G21" s="50">
        <v>6014</v>
      </c>
      <c r="H21" s="240"/>
    </row>
    <row r="22" spans="1:8" x14ac:dyDescent="0.2">
      <c r="A22" s="290" t="s">
        <v>16</v>
      </c>
      <c r="B22" s="5">
        <v>153106</v>
      </c>
      <c r="C22" s="69">
        <v>-3.1154886157302784E-3</v>
      </c>
      <c r="D22" s="5">
        <v>152629</v>
      </c>
      <c r="E22" s="69">
        <v>-0.64287913830268162</v>
      </c>
      <c r="F22" s="5">
        <v>54507</v>
      </c>
      <c r="G22" s="50">
        <v>6006</v>
      </c>
      <c r="H22" s="240" t="s">
        <v>200</v>
      </c>
    </row>
    <row r="23" spans="1:8" x14ac:dyDescent="0.2">
      <c r="A23" s="4" t="s">
        <v>42</v>
      </c>
      <c r="B23" s="5">
        <v>0</v>
      </c>
      <c r="C23" s="69"/>
      <c r="D23" s="5">
        <v>8802</v>
      </c>
      <c r="E23" s="69">
        <v>2.9882981140649854</v>
      </c>
      <c r="F23" s="5">
        <v>35105</v>
      </c>
      <c r="G23" s="50">
        <v>8619</v>
      </c>
      <c r="H23" s="240"/>
    </row>
    <row r="24" spans="1:8" x14ac:dyDescent="0.2">
      <c r="A24" s="4" t="s">
        <v>24</v>
      </c>
      <c r="B24" s="5">
        <v>150067</v>
      </c>
      <c r="C24" s="69">
        <v>-0.51662257524972177</v>
      </c>
      <c r="D24" s="5">
        <v>72539</v>
      </c>
      <c r="E24" s="69">
        <v>-0.54162588400722367</v>
      </c>
      <c r="F24" s="5">
        <v>33250</v>
      </c>
      <c r="G24" s="50">
        <v>8694</v>
      </c>
      <c r="H24" s="240"/>
    </row>
    <row r="25" spans="1:8" x14ac:dyDescent="0.2">
      <c r="A25" s="4" t="s">
        <v>21</v>
      </c>
      <c r="B25" s="5">
        <v>0</v>
      </c>
      <c r="C25" s="69"/>
      <c r="D25" s="5">
        <v>41951.74</v>
      </c>
      <c r="E25" s="69">
        <v>-0.44850916791532364</v>
      </c>
      <c r="F25" s="5">
        <v>23136</v>
      </c>
      <c r="G25" s="50">
        <v>8563</v>
      </c>
      <c r="H25" s="240"/>
    </row>
    <row r="26" spans="1:8" x14ac:dyDescent="0.2">
      <c r="A26" s="4" t="s">
        <v>18</v>
      </c>
      <c r="B26" s="5">
        <v>137919.70000000001</v>
      </c>
      <c r="C26" s="69">
        <v>-0.65901528208080495</v>
      </c>
      <c r="D26" s="5">
        <v>47028.51</v>
      </c>
      <c r="E26" s="69">
        <v>-0.94110147227713581</v>
      </c>
      <c r="F26" s="5">
        <v>2769.91</v>
      </c>
      <c r="G26" s="50">
        <v>6022</v>
      </c>
      <c r="H26" s="240"/>
    </row>
    <row r="27" spans="1:8" x14ac:dyDescent="0.2">
      <c r="A27" s="4" t="s">
        <v>22</v>
      </c>
      <c r="B27" s="5">
        <v>0</v>
      </c>
      <c r="C27" s="69"/>
      <c r="D27" s="5">
        <v>8505</v>
      </c>
      <c r="E27" s="69">
        <v>-0.41211052322163433</v>
      </c>
      <c r="F27" s="5">
        <v>5000</v>
      </c>
      <c r="G27" s="50">
        <v>6012</v>
      </c>
      <c r="H27" s="240"/>
    </row>
    <row r="28" spans="1:8" x14ac:dyDescent="0.2">
      <c r="A28" s="4" t="s">
        <v>15</v>
      </c>
      <c r="B28" s="5">
        <v>94413</v>
      </c>
      <c r="C28" s="70">
        <v>-0.26012307627127618</v>
      </c>
      <c r="D28" s="5">
        <v>69854</v>
      </c>
      <c r="E28" s="70">
        <v>-1</v>
      </c>
      <c r="F28" s="5">
        <v>0</v>
      </c>
      <c r="G28" s="50">
        <v>6010</v>
      </c>
      <c r="H28" s="240"/>
    </row>
    <row r="29" spans="1:8" x14ac:dyDescent="0.2">
      <c r="A29" s="7" t="s">
        <v>27</v>
      </c>
      <c r="B29" s="6">
        <v>411171481.96999997</v>
      </c>
      <c r="C29" s="69">
        <v>-1.1631209871576181E-3</v>
      </c>
      <c r="D29" s="6">
        <v>410693239.78999996</v>
      </c>
      <c r="E29" s="69">
        <v>-3.3689647477700722E-2</v>
      </c>
      <c r="F29" s="6">
        <v>396857129.32000005</v>
      </c>
      <c r="G29" s="50"/>
      <c r="H29" s="240"/>
    </row>
    <row r="30" spans="1:8" x14ac:dyDescent="0.2">
      <c r="C30" s="8"/>
      <c r="E30" s="8"/>
    </row>
    <row r="31" spans="1:8" x14ac:dyDescent="0.2">
      <c r="E31" s="8"/>
    </row>
  </sheetData>
  <pageMargins left="0.70866141732283472" right="0.70866141732283472" top="0.74803149606299213" bottom="0.74803149606299213" header="0.31496062992125984" footer="0.31496062992125984"/>
  <pageSetup paperSize="9" scale="65" orientation="portrait" r:id="rId1"/>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67"/>
  <sheetViews>
    <sheetView showGridLines="0" workbookViewId="0">
      <selection activeCell="A42" sqref="A42"/>
    </sheetView>
  </sheetViews>
  <sheetFormatPr defaultRowHeight="15" x14ac:dyDescent="0.2"/>
  <cols>
    <col min="1" max="1" width="46.88671875" customWidth="1"/>
    <col min="2" max="2" width="10.109375" customWidth="1"/>
    <col min="3" max="3" width="9" customWidth="1"/>
    <col min="4" max="4" width="10.109375" customWidth="1"/>
    <col min="5" max="5" width="9" customWidth="1"/>
    <col min="6" max="6" width="10.109375" customWidth="1"/>
    <col min="7" max="7" width="9" customWidth="1"/>
    <col min="8" max="8" width="10.109375" customWidth="1"/>
    <col min="9" max="9" width="9" customWidth="1"/>
    <col min="10" max="10" width="10.109375" customWidth="1"/>
    <col min="11" max="11" width="9" customWidth="1"/>
    <col min="12" max="12" width="10.109375" customWidth="1"/>
    <col min="13" max="13" width="7.5546875" customWidth="1"/>
    <col min="16" max="16" width="11.44140625" customWidth="1"/>
  </cols>
  <sheetData>
    <row r="1" spans="1:18" ht="15.75" x14ac:dyDescent="0.25">
      <c r="B1" s="9"/>
      <c r="C1" s="9"/>
    </row>
    <row r="2" spans="1:18" ht="15.75" x14ac:dyDescent="0.25">
      <c r="A2" s="1" t="s">
        <v>278</v>
      </c>
      <c r="B2" s="2"/>
      <c r="F2" s="66" t="s">
        <v>279</v>
      </c>
    </row>
    <row r="3" spans="1:18" ht="15.75" x14ac:dyDescent="0.25">
      <c r="A3" s="2" t="s">
        <v>0</v>
      </c>
      <c r="B3" s="9"/>
      <c r="C3" s="9"/>
      <c r="N3" s="51"/>
      <c r="O3" s="51"/>
      <c r="P3" s="51"/>
      <c r="Q3" s="51"/>
    </row>
    <row r="4" spans="1:18" x14ac:dyDescent="0.2">
      <c r="N4" s="51"/>
      <c r="O4" s="51"/>
      <c r="P4" s="51"/>
      <c r="Q4" s="51"/>
      <c r="R4" s="51"/>
    </row>
    <row r="5" spans="1:18" ht="46.5" customHeight="1" thickBot="1" x14ac:dyDescent="0.25">
      <c r="A5" s="146" t="s">
        <v>2</v>
      </c>
      <c r="B5" s="147" t="s">
        <v>88</v>
      </c>
      <c r="C5" s="147" t="s">
        <v>141</v>
      </c>
      <c r="D5" s="147" t="s">
        <v>140</v>
      </c>
      <c r="E5" s="147" t="s">
        <v>157</v>
      </c>
      <c r="F5" s="147" t="s">
        <v>158</v>
      </c>
      <c r="G5" s="147" t="s">
        <v>159</v>
      </c>
      <c r="H5" s="147" t="s">
        <v>160</v>
      </c>
      <c r="I5" s="147" t="s">
        <v>185</v>
      </c>
      <c r="J5" s="147" t="s">
        <v>184</v>
      </c>
      <c r="K5" s="147" t="s">
        <v>229</v>
      </c>
      <c r="L5" s="147" t="s">
        <v>228</v>
      </c>
      <c r="M5" s="159" t="s">
        <v>1</v>
      </c>
    </row>
    <row r="6" spans="1:18" ht="15.75" thickTop="1" x14ac:dyDescent="0.2">
      <c r="A6" s="149" t="s">
        <v>12</v>
      </c>
      <c r="B6" s="294">
        <v>224333</v>
      </c>
      <c r="C6" s="275">
        <v>-9.4592369379449259E-2</v>
      </c>
      <c r="D6" s="294">
        <v>203112.81</v>
      </c>
      <c r="E6" s="275">
        <v>2.1053254592854089</v>
      </c>
      <c r="F6" s="294">
        <v>630731.38</v>
      </c>
      <c r="G6" s="275">
        <v>0.45711158369827731</v>
      </c>
      <c r="H6" s="294">
        <v>919046</v>
      </c>
      <c r="I6" s="275">
        <v>0.10330059648809753</v>
      </c>
      <c r="J6" s="294">
        <v>1013984</v>
      </c>
      <c r="K6" s="275">
        <v>-0.35428872644933251</v>
      </c>
      <c r="L6" s="294">
        <v>654740.9</v>
      </c>
      <c r="M6" s="175">
        <v>6004</v>
      </c>
      <c r="N6" s="44"/>
      <c r="O6" s="218"/>
      <c r="P6" s="230"/>
    </row>
    <row r="7" spans="1:18" x14ac:dyDescent="0.2">
      <c r="A7" s="152" t="s">
        <v>245</v>
      </c>
      <c r="B7" s="299">
        <v>54507</v>
      </c>
      <c r="C7" s="274">
        <v>0.22811748949676192</v>
      </c>
      <c r="D7" s="299">
        <v>66941</v>
      </c>
      <c r="E7" s="274">
        <v>-0.21622025365620468</v>
      </c>
      <c r="F7" s="299">
        <v>52467</v>
      </c>
      <c r="G7" s="274">
        <v>-0.71887052814149843</v>
      </c>
      <c r="H7" s="299">
        <v>14750.02</v>
      </c>
      <c r="I7" s="274">
        <v>2.3829106672397731</v>
      </c>
      <c r="J7" s="295">
        <v>49898</v>
      </c>
      <c r="K7" s="278">
        <v>0.39031905086376217</v>
      </c>
      <c r="L7" s="295">
        <v>69374.14</v>
      </c>
      <c r="M7" s="174">
        <v>6006</v>
      </c>
      <c r="N7" s="252"/>
      <c r="O7" s="241"/>
      <c r="P7" s="224"/>
    </row>
    <row r="8" spans="1:18" x14ac:dyDescent="0.2">
      <c r="A8" s="154" t="s">
        <v>19</v>
      </c>
      <c r="B8" s="296">
        <v>332693.05</v>
      </c>
      <c r="C8" s="277">
        <v>-0.41493517823711679</v>
      </c>
      <c r="D8" s="296">
        <v>194647</v>
      </c>
      <c r="E8" s="277">
        <v>2.7501014657302703E-2</v>
      </c>
      <c r="F8" s="296">
        <v>199999.99000000002</v>
      </c>
      <c r="G8" s="277">
        <v>-0.44247297212364867</v>
      </c>
      <c r="H8" s="296">
        <v>111505.4</v>
      </c>
      <c r="I8" s="277">
        <v>-0.18832549813730981</v>
      </c>
      <c r="J8" s="296">
        <v>90506.090000000011</v>
      </c>
      <c r="K8" s="277">
        <v>1.126165874583688</v>
      </c>
      <c r="L8" s="296">
        <v>192430.96</v>
      </c>
      <c r="M8" s="177">
        <v>6007</v>
      </c>
      <c r="N8" s="45"/>
      <c r="O8" s="241"/>
      <c r="P8" s="224"/>
    </row>
    <row r="9" spans="1:18" x14ac:dyDescent="0.2">
      <c r="A9" s="152" t="s">
        <v>40</v>
      </c>
      <c r="B9" s="299">
        <v>140433</v>
      </c>
      <c r="C9" s="274">
        <v>8.117394059800942E-3</v>
      </c>
      <c r="D9" s="299">
        <v>141572.95000000001</v>
      </c>
      <c r="E9" s="274">
        <v>-0.67304128366329874</v>
      </c>
      <c r="F9" s="295">
        <v>46288.509999999995</v>
      </c>
      <c r="G9" s="278">
        <v>0.42226505022520722</v>
      </c>
      <c r="H9" s="295">
        <v>65834.53</v>
      </c>
      <c r="I9" s="278">
        <v>0.18116146648271036</v>
      </c>
      <c r="J9" s="295">
        <v>77761.209999999992</v>
      </c>
      <c r="K9" s="278">
        <v>2.2397901215786127</v>
      </c>
      <c r="L9" s="295">
        <v>251930</v>
      </c>
      <c r="M9" s="174">
        <v>6008</v>
      </c>
      <c r="N9" s="44"/>
      <c r="O9" s="241"/>
      <c r="P9" s="224"/>
    </row>
    <row r="10" spans="1:18" x14ac:dyDescent="0.2">
      <c r="A10" s="154" t="s">
        <v>15</v>
      </c>
      <c r="B10" s="298">
        <v>0</v>
      </c>
      <c r="C10" s="297">
        <v>0</v>
      </c>
      <c r="D10" s="296">
        <v>101366</v>
      </c>
      <c r="E10" s="297">
        <v>-0.99141724049484048</v>
      </c>
      <c r="F10" s="296">
        <v>870</v>
      </c>
      <c r="G10" s="277">
        <v>114.3</v>
      </c>
      <c r="H10" s="296">
        <v>100311</v>
      </c>
      <c r="I10" s="277">
        <v>-0.40186021473218292</v>
      </c>
      <c r="J10" s="296">
        <v>60000</v>
      </c>
      <c r="K10" s="277">
        <v>-0.5932911666666667</v>
      </c>
      <c r="L10" s="296">
        <v>24402.53</v>
      </c>
      <c r="M10" s="177">
        <v>6010</v>
      </c>
      <c r="O10" s="241"/>
      <c r="P10" s="224"/>
    </row>
    <row r="11" spans="1:18" x14ac:dyDescent="0.2">
      <c r="A11" s="152" t="s">
        <v>215</v>
      </c>
      <c r="B11" s="295">
        <v>0</v>
      </c>
      <c r="C11" s="274">
        <v>0</v>
      </c>
      <c r="D11" s="295">
        <v>0</v>
      </c>
      <c r="E11" s="274">
        <v>0</v>
      </c>
      <c r="F11" s="295">
        <v>0</v>
      </c>
      <c r="G11" s="278">
        <v>0</v>
      </c>
      <c r="H11" s="295">
        <v>0</v>
      </c>
      <c r="I11" s="300">
        <v>0</v>
      </c>
      <c r="J11" s="295" t="s">
        <v>252</v>
      </c>
      <c r="K11" s="300">
        <v>0</v>
      </c>
      <c r="L11" s="301">
        <v>28452.95</v>
      </c>
      <c r="M11" s="174">
        <v>6011</v>
      </c>
      <c r="O11" s="241"/>
      <c r="P11" s="224"/>
    </row>
    <row r="12" spans="1:18" x14ac:dyDescent="0.2">
      <c r="A12" s="154" t="s">
        <v>22</v>
      </c>
      <c r="B12" s="296">
        <v>5000</v>
      </c>
      <c r="C12" s="297">
        <v>-1</v>
      </c>
      <c r="D12" s="296">
        <v>0</v>
      </c>
      <c r="E12" s="297">
        <v>0</v>
      </c>
      <c r="F12" s="296">
        <v>77625</v>
      </c>
      <c r="G12" s="277">
        <v>0.33333333333333326</v>
      </c>
      <c r="H12" s="296">
        <v>103500</v>
      </c>
      <c r="I12" s="277">
        <v>-0.69565217391304346</v>
      </c>
      <c r="J12" s="296">
        <v>31500</v>
      </c>
      <c r="K12" s="277">
        <v>2.4451746031746033</v>
      </c>
      <c r="L12" s="296">
        <v>108523</v>
      </c>
      <c r="M12" s="177">
        <v>6012</v>
      </c>
      <c r="O12" s="241"/>
      <c r="P12" s="224"/>
    </row>
    <row r="13" spans="1:18" x14ac:dyDescent="0.2">
      <c r="A13" s="152" t="s">
        <v>14</v>
      </c>
      <c r="B13" s="295">
        <v>1245926</v>
      </c>
      <c r="C13" s="274">
        <v>-0.1550653891162076</v>
      </c>
      <c r="D13" s="295">
        <v>1052726</v>
      </c>
      <c r="E13" s="274">
        <v>-0.15256967150046641</v>
      </c>
      <c r="F13" s="295">
        <v>892111.94</v>
      </c>
      <c r="G13" s="278">
        <v>-0.58739146569431633</v>
      </c>
      <c r="H13" s="295">
        <v>368093</v>
      </c>
      <c r="I13" s="278">
        <v>-0.85400540080903464</v>
      </c>
      <c r="J13" s="295">
        <v>53739.59</v>
      </c>
      <c r="K13" s="278">
        <v>-0.57282108032458012</v>
      </c>
      <c r="L13" s="295">
        <v>22956.42</v>
      </c>
      <c r="M13" s="174">
        <v>6013</v>
      </c>
      <c r="O13" s="241"/>
      <c r="P13" s="224"/>
    </row>
    <row r="14" spans="1:18" x14ac:dyDescent="0.2">
      <c r="A14" s="154" t="s">
        <v>20</v>
      </c>
      <c r="B14" s="296">
        <v>59261</v>
      </c>
      <c r="C14" s="277">
        <v>0.35971380840687806</v>
      </c>
      <c r="D14" s="296">
        <v>80578</v>
      </c>
      <c r="E14" s="297">
        <v>0.58281416763880967</v>
      </c>
      <c r="F14" s="296">
        <v>127540</v>
      </c>
      <c r="G14" s="277">
        <v>-0.86670848361298414</v>
      </c>
      <c r="H14" s="296">
        <v>17000</v>
      </c>
      <c r="I14" s="277">
        <v>1.7941176470588127E-2</v>
      </c>
      <c r="J14" s="296">
        <v>17305</v>
      </c>
      <c r="K14" s="277">
        <v>7.0965039006067654E-2</v>
      </c>
      <c r="L14" s="296">
        <v>18533.05</v>
      </c>
      <c r="M14" s="177">
        <v>6014</v>
      </c>
      <c r="O14" s="241"/>
      <c r="P14" s="224"/>
    </row>
    <row r="15" spans="1:18" x14ac:dyDescent="0.2">
      <c r="A15" s="152" t="s">
        <v>216</v>
      </c>
      <c r="B15" s="295" t="s">
        <v>252</v>
      </c>
      <c r="C15" s="278">
        <v>0</v>
      </c>
      <c r="D15" s="295" t="s">
        <v>252</v>
      </c>
      <c r="E15" s="278">
        <v>0</v>
      </c>
      <c r="F15" s="295" t="s">
        <v>252</v>
      </c>
      <c r="G15" s="278">
        <v>0</v>
      </c>
      <c r="H15" s="295" t="s">
        <v>252</v>
      </c>
      <c r="I15" s="278">
        <v>0</v>
      </c>
      <c r="J15" s="295" t="s">
        <v>252</v>
      </c>
      <c r="K15" s="278">
        <v>0</v>
      </c>
      <c r="L15" s="295">
        <v>16077.03</v>
      </c>
      <c r="M15" s="174">
        <v>6017</v>
      </c>
      <c r="O15" s="241"/>
      <c r="P15" s="224"/>
    </row>
    <row r="16" spans="1:18" x14ac:dyDescent="0.2">
      <c r="A16" s="154" t="s">
        <v>13</v>
      </c>
      <c r="B16" s="296">
        <v>198103</v>
      </c>
      <c r="C16" s="277">
        <v>-0.64622948668117086</v>
      </c>
      <c r="D16" s="296">
        <v>70083</v>
      </c>
      <c r="E16" s="277">
        <v>4.6825230084328586</v>
      </c>
      <c r="F16" s="296">
        <v>398248.26</v>
      </c>
      <c r="G16" s="277">
        <v>9.4035338660362289E-2</v>
      </c>
      <c r="H16" s="296">
        <v>435697.67</v>
      </c>
      <c r="I16" s="277">
        <v>1.1531402497516225</v>
      </c>
      <c r="J16" s="296">
        <v>938118.19000000006</v>
      </c>
      <c r="K16" s="277">
        <v>-0.3568347715334248</v>
      </c>
      <c r="L16" s="296">
        <v>603365</v>
      </c>
      <c r="M16" s="177">
        <v>6019</v>
      </c>
      <c r="O16" s="241"/>
      <c r="P16" s="224"/>
    </row>
    <row r="17" spans="1:16" x14ac:dyDescent="0.2">
      <c r="A17" s="152" t="s">
        <v>18</v>
      </c>
      <c r="B17" s="295">
        <v>2769.91</v>
      </c>
      <c r="C17" s="278">
        <v>6.6193811351271341</v>
      </c>
      <c r="D17" s="295">
        <v>21105</v>
      </c>
      <c r="E17" s="278">
        <v>-1</v>
      </c>
      <c r="F17" s="295">
        <v>0</v>
      </c>
      <c r="G17" s="278">
        <v>0</v>
      </c>
      <c r="H17" s="295">
        <v>51000</v>
      </c>
      <c r="I17" s="278">
        <v>-1</v>
      </c>
      <c r="J17" s="295">
        <v>0</v>
      </c>
      <c r="K17" s="278">
        <v>0</v>
      </c>
      <c r="L17" s="295">
        <v>96000</v>
      </c>
      <c r="M17" s="174">
        <v>6022</v>
      </c>
      <c r="O17" s="241"/>
      <c r="P17" s="224"/>
    </row>
    <row r="18" spans="1:16" x14ac:dyDescent="0.2">
      <c r="A18" s="154" t="s">
        <v>217</v>
      </c>
      <c r="B18" s="296" t="s">
        <v>252</v>
      </c>
      <c r="C18" s="277">
        <v>0</v>
      </c>
      <c r="D18" s="296" t="s">
        <v>252</v>
      </c>
      <c r="E18" s="277">
        <v>0</v>
      </c>
      <c r="F18" s="296" t="s">
        <v>252</v>
      </c>
      <c r="G18" s="277">
        <v>0</v>
      </c>
      <c r="H18" s="296" t="s">
        <v>252</v>
      </c>
      <c r="I18" s="277">
        <v>0</v>
      </c>
      <c r="J18" s="296" t="s">
        <v>252</v>
      </c>
      <c r="K18" s="277">
        <v>0</v>
      </c>
      <c r="L18" s="296">
        <v>340991.24</v>
      </c>
      <c r="M18" s="177">
        <v>6025</v>
      </c>
      <c r="O18" s="241"/>
      <c r="P18" s="224"/>
    </row>
    <row r="19" spans="1:16" hidden="1" x14ac:dyDescent="0.2">
      <c r="A19" s="152" t="s">
        <v>242</v>
      </c>
      <c r="B19" s="295">
        <v>0</v>
      </c>
      <c r="C19" s="278">
        <v>0</v>
      </c>
      <c r="D19" s="295">
        <v>0</v>
      </c>
      <c r="E19" s="278">
        <v>0</v>
      </c>
      <c r="F19" s="295">
        <v>0</v>
      </c>
      <c r="G19" s="278">
        <v>0</v>
      </c>
      <c r="H19" s="295">
        <v>0</v>
      </c>
      <c r="I19" s="278">
        <v>0</v>
      </c>
      <c r="J19" s="295" t="s">
        <v>252</v>
      </c>
      <c r="K19" s="278">
        <v>0</v>
      </c>
      <c r="L19" s="295" t="s">
        <v>252</v>
      </c>
      <c r="M19" s="174">
        <v>6505</v>
      </c>
      <c r="O19" s="241"/>
      <c r="P19" s="224"/>
    </row>
    <row r="20" spans="1:16" hidden="1" x14ac:dyDescent="0.2">
      <c r="A20" s="154" t="s">
        <v>243</v>
      </c>
      <c r="B20" s="296">
        <v>0</v>
      </c>
      <c r="C20" s="277">
        <v>0</v>
      </c>
      <c r="D20" s="296">
        <v>0</v>
      </c>
      <c r="E20" s="277">
        <v>0</v>
      </c>
      <c r="F20" s="296">
        <v>0</v>
      </c>
      <c r="G20" s="277">
        <v>0</v>
      </c>
      <c r="H20" s="296">
        <v>0</v>
      </c>
      <c r="I20" s="277">
        <v>0</v>
      </c>
      <c r="J20" s="296" t="s">
        <v>252</v>
      </c>
      <c r="K20" s="277">
        <v>0</v>
      </c>
      <c r="L20" s="296" t="s">
        <v>252</v>
      </c>
      <c r="M20" s="177">
        <v>6506</v>
      </c>
      <c r="O20" s="241"/>
      <c r="P20" s="224"/>
    </row>
    <row r="21" spans="1:16" x14ac:dyDescent="0.2">
      <c r="A21" s="152" t="s">
        <v>6</v>
      </c>
      <c r="B21" s="295">
        <v>134679109</v>
      </c>
      <c r="C21" s="278">
        <v>3.9671936053571555E-2</v>
      </c>
      <c r="D21" s="295">
        <v>140022090</v>
      </c>
      <c r="E21" s="278">
        <v>0.13352982333001884</v>
      </c>
      <c r="F21" s="295">
        <v>158719214.94</v>
      </c>
      <c r="G21" s="278">
        <v>2.9932072571023705E-2</v>
      </c>
      <c r="H21" s="295">
        <v>163470010</v>
      </c>
      <c r="I21" s="278">
        <v>7.204616622951221E-2</v>
      </c>
      <c r="J21" s="295">
        <v>175247397.51400003</v>
      </c>
      <c r="K21" s="278">
        <v>0.16550078858479456</v>
      </c>
      <c r="L21" s="295">
        <v>204250980</v>
      </c>
      <c r="M21" s="174">
        <v>7001</v>
      </c>
      <c r="O21" s="241"/>
      <c r="P21" s="224"/>
    </row>
    <row r="22" spans="1:16" x14ac:dyDescent="0.2">
      <c r="A22" s="154" t="s">
        <v>9</v>
      </c>
      <c r="B22" s="296">
        <v>20109163</v>
      </c>
      <c r="C22" s="277">
        <v>-0.12832120362244814</v>
      </c>
      <c r="D22" s="296">
        <v>17528731</v>
      </c>
      <c r="E22" s="277">
        <v>0.16326218543715476</v>
      </c>
      <c r="F22" s="296">
        <v>20390509.931000002</v>
      </c>
      <c r="G22" s="277">
        <v>5.3728429191190363E-2</v>
      </c>
      <c r="H22" s="296">
        <v>21486060</v>
      </c>
      <c r="I22" s="277">
        <v>0.13580007176746212</v>
      </c>
      <c r="J22" s="296">
        <v>24403868.489999998</v>
      </c>
      <c r="K22" s="277">
        <v>0.20839718555621523</v>
      </c>
      <c r="L22" s="296">
        <v>29489566</v>
      </c>
      <c r="M22" s="177">
        <v>7002</v>
      </c>
      <c r="O22" s="241"/>
      <c r="P22" s="224"/>
    </row>
    <row r="23" spans="1:16" x14ac:dyDescent="0.2">
      <c r="A23" s="152" t="s">
        <v>7</v>
      </c>
      <c r="B23" s="295">
        <v>57559072.689999998</v>
      </c>
      <c r="C23" s="278">
        <v>-4.3461525125207401E-2</v>
      </c>
      <c r="D23" s="295">
        <v>55057467.606099926</v>
      </c>
      <c r="E23" s="278">
        <v>-5.174212027660241E-2</v>
      </c>
      <c r="F23" s="295">
        <v>52208677.495099962</v>
      </c>
      <c r="G23" s="278">
        <v>0.17961138846660374</v>
      </c>
      <c r="H23" s="295">
        <v>61585950.549999997</v>
      </c>
      <c r="I23" s="278">
        <v>4.7265597331922704E-2</v>
      </c>
      <c r="J23" s="295">
        <v>64496847.289999999</v>
      </c>
      <c r="K23" s="278">
        <v>6.6820054174465238E-2</v>
      </c>
      <c r="L23" s="295">
        <v>68806530.120000005</v>
      </c>
      <c r="M23" s="174">
        <v>7003</v>
      </c>
      <c r="O23" s="241"/>
      <c r="P23" s="224"/>
    </row>
    <row r="24" spans="1:16" x14ac:dyDescent="0.2">
      <c r="A24" s="154" t="s">
        <v>8</v>
      </c>
      <c r="B24" s="296">
        <v>32124666</v>
      </c>
      <c r="C24" s="277">
        <v>0.32378889168839908</v>
      </c>
      <c r="D24" s="296">
        <v>42526276</v>
      </c>
      <c r="E24" s="277">
        <v>0.16268064478535571</v>
      </c>
      <c r="F24" s="296">
        <v>49444478</v>
      </c>
      <c r="G24" s="277">
        <v>-2.1489477550961311E-2</v>
      </c>
      <c r="H24" s="296">
        <v>48381942</v>
      </c>
      <c r="I24" s="277">
        <v>8.7738623637720004E-2</v>
      </c>
      <c r="J24" s="296">
        <v>52626907</v>
      </c>
      <c r="K24" s="303">
        <v>0.19781495043970576</v>
      </c>
      <c r="L24" s="302">
        <v>63037296</v>
      </c>
      <c r="M24" s="177">
        <v>7004</v>
      </c>
      <c r="O24" s="242"/>
      <c r="P24" s="224"/>
    </row>
    <row r="25" spans="1:16" x14ac:dyDescent="0.2">
      <c r="A25" s="152" t="s">
        <v>36</v>
      </c>
      <c r="B25" s="295">
        <v>28001515</v>
      </c>
      <c r="C25" s="278">
        <v>5.9071685942708729E-3</v>
      </c>
      <c r="D25" s="295">
        <v>28166924.670000002</v>
      </c>
      <c r="E25" s="278">
        <v>0.1052422433307838</v>
      </c>
      <c r="F25" s="295">
        <v>31131275.009999998</v>
      </c>
      <c r="G25" s="278">
        <v>0.12265529467628444</v>
      </c>
      <c r="H25" s="295">
        <v>34949690.719999999</v>
      </c>
      <c r="I25" s="278">
        <v>0.12237704431394181</v>
      </c>
      <c r="J25" s="295">
        <v>39226730.57</v>
      </c>
      <c r="K25" s="278">
        <v>0.12831073063859466</v>
      </c>
      <c r="L25" s="295">
        <v>44259941.030000001</v>
      </c>
      <c r="M25" s="174">
        <v>7005</v>
      </c>
      <c r="O25" s="241"/>
      <c r="P25" s="224"/>
    </row>
    <row r="26" spans="1:16" x14ac:dyDescent="0.2">
      <c r="A26" s="154" t="s">
        <v>10</v>
      </c>
      <c r="B26" s="296">
        <v>26707588</v>
      </c>
      <c r="C26" s="277">
        <v>-1.9370899386346174E-3</v>
      </c>
      <c r="D26" s="296">
        <v>26655853</v>
      </c>
      <c r="E26" s="277">
        <v>-8.9075108569963923E-2</v>
      </c>
      <c r="F26" s="296">
        <v>24281480</v>
      </c>
      <c r="G26" s="277">
        <v>7.7590492836515645E-2</v>
      </c>
      <c r="H26" s="296">
        <v>26165492</v>
      </c>
      <c r="I26" s="277">
        <v>1.8723160260086136E-2</v>
      </c>
      <c r="J26" s="296">
        <v>26655392.699999999</v>
      </c>
      <c r="K26" s="277">
        <v>1.8827248041256572E-2</v>
      </c>
      <c r="L26" s="296">
        <v>27157240.389999997</v>
      </c>
      <c r="M26" s="177">
        <v>7006</v>
      </c>
      <c r="O26" s="241"/>
      <c r="P26" s="224"/>
    </row>
    <row r="27" spans="1:16" x14ac:dyDescent="0.2">
      <c r="A27" s="152" t="s">
        <v>37</v>
      </c>
      <c r="B27" s="295">
        <v>86422633</v>
      </c>
      <c r="C27" s="278">
        <v>2.360616575984209E-2</v>
      </c>
      <c r="D27" s="295">
        <v>88462740</v>
      </c>
      <c r="E27" s="278">
        <v>6.9835345366874302E-2</v>
      </c>
      <c r="F27" s="295">
        <v>94640566</v>
      </c>
      <c r="G27" s="278">
        <v>0.14288890664495812</v>
      </c>
      <c r="H27" s="295">
        <v>108163653</v>
      </c>
      <c r="I27" s="278">
        <v>8.9025719203474019E-2</v>
      </c>
      <c r="J27" s="295">
        <v>117793000</v>
      </c>
      <c r="K27" s="278">
        <v>0.10608326471012708</v>
      </c>
      <c r="L27" s="295">
        <v>130288866</v>
      </c>
      <c r="M27" s="174">
        <v>7007</v>
      </c>
      <c r="O27" s="241"/>
      <c r="P27" s="224"/>
    </row>
    <row r="28" spans="1:16" x14ac:dyDescent="0.2">
      <c r="A28" s="154" t="s">
        <v>11</v>
      </c>
      <c r="B28" s="296">
        <v>8540969</v>
      </c>
      <c r="C28" s="277">
        <v>7.0591638958062086E-2</v>
      </c>
      <c r="D28" s="296">
        <v>9143890</v>
      </c>
      <c r="E28" s="277">
        <v>0.16995165186807815</v>
      </c>
      <c r="F28" s="296">
        <v>10697909.210000001</v>
      </c>
      <c r="G28" s="277">
        <v>-3.3448611590899957E-2</v>
      </c>
      <c r="H28" s="296">
        <v>10340079</v>
      </c>
      <c r="I28" s="277">
        <v>0.10819743543545468</v>
      </c>
      <c r="J28" s="296">
        <v>11458849.030000001</v>
      </c>
      <c r="K28" s="277">
        <v>0.31681038736924494</v>
      </c>
      <c r="L28" s="296">
        <v>15089131.429999998</v>
      </c>
      <c r="M28" s="177">
        <v>7008</v>
      </c>
      <c r="O28" s="241"/>
      <c r="P28" s="224"/>
    </row>
    <row r="29" spans="1:16" x14ac:dyDescent="0.2">
      <c r="A29" s="152" t="s">
        <v>218</v>
      </c>
      <c r="B29" s="295" t="s">
        <v>252</v>
      </c>
      <c r="C29" s="278">
        <v>0</v>
      </c>
      <c r="D29" s="295" t="s">
        <v>252</v>
      </c>
      <c r="E29" s="278">
        <v>0</v>
      </c>
      <c r="F29" s="295" t="s">
        <v>252</v>
      </c>
      <c r="G29" s="278">
        <v>0</v>
      </c>
      <c r="H29" s="295" t="s">
        <v>252</v>
      </c>
      <c r="I29" s="278">
        <v>0</v>
      </c>
      <c r="J29" s="295" t="s">
        <v>252</v>
      </c>
      <c r="K29" s="278">
        <v>0</v>
      </c>
      <c r="L29" s="295">
        <v>14840</v>
      </c>
      <c r="M29" s="174">
        <v>7548</v>
      </c>
      <c r="O29" s="241"/>
      <c r="P29" s="224"/>
    </row>
    <row r="30" spans="1:16" x14ac:dyDescent="0.2">
      <c r="A30" s="154" t="s">
        <v>41</v>
      </c>
      <c r="B30" s="296">
        <v>85403.67</v>
      </c>
      <c r="C30" s="277">
        <v>1.2676639071833797</v>
      </c>
      <c r="D30" s="296">
        <v>193666.82</v>
      </c>
      <c r="E30" s="277">
        <v>2.1003752733689707E-2</v>
      </c>
      <c r="F30" s="296">
        <v>197734.55</v>
      </c>
      <c r="G30" s="277">
        <v>0.50414785883397717</v>
      </c>
      <c r="H30" s="296">
        <v>297422</v>
      </c>
      <c r="I30" s="277">
        <v>-0.3528757119513688</v>
      </c>
      <c r="J30" s="296">
        <v>192469</v>
      </c>
      <c r="K30" s="277">
        <v>3.2296110022912883E-2</v>
      </c>
      <c r="L30" s="296">
        <v>198685</v>
      </c>
      <c r="M30" s="177">
        <v>8396</v>
      </c>
      <c r="O30" s="241"/>
      <c r="P30" s="224"/>
    </row>
    <row r="31" spans="1:16" hidden="1" x14ac:dyDescent="0.2">
      <c r="A31" s="152" t="s">
        <v>17</v>
      </c>
      <c r="B31" s="295">
        <v>0</v>
      </c>
      <c r="C31" s="278">
        <v>0</v>
      </c>
      <c r="D31" s="295">
        <v>0</v>
      </c>
      <c r="E31" s="278">
        <v>0</v>
      </c>
      <c r="F31" s="295">
        <v>0</v>
      </c>
      <c r="G31" s="278">
        <v>0</v>
      </c>
      <c r="H31" s="295">
        <v>0</v>
      </c>
      <c r="I31" s="278">
        <v>0</v>
      </c>
      <c r="J31" s="295">
        <v>0</v>
      </c>
      <c r="K31" s="278">
        <v>0</v>
      </c>
      <c r="L31" s="295">
        <v>0</v>
      </c>
      <c r="M31" s="174">
        <v>8509</v>
      </c>
      <c r="O31" s="241"/>
      <c r="P31" s="224"/>
    </row>
    <row r="32" spans="1:16" hidden="1" x14ac:dyDescent="0.2">
      <c r="A32" s="154" t="s">
        <v>25</v>
      </c>
      <c r="B32" s="296">
        <v>0</v>
      </c>
      <c r="C32" s="277">
        <v>0</v>
      </c>
      <c r="D32" s="296">
        <v>0</v>
      </c>
      <c r="E32" s="277">
        <v>0</v>
      </c>
      <c r="F32" s="296">
        <v>0</v>
      </c>
      <c r="G32" s="277">
        <v>0</v>
      </c>
      <c r="H32" s="296">
        <v>0</v>
      </c>
      <c r="I32" s="277">
        <v>0</v>
      </c>
      <c r="J32" s="296" t="s">
        <v>252</v>
      </c>
      <c r="K32" s="277">
        <v>0</v>
      </c>
      <c r="L32" s="296">
        <v>0</v>
      </c>
      <c r="M32" s="177">
        <v>8530</v>
      </c>
      <c r="O32" s="241"/>
      <c r="P32" s="224"/>
    </row>
    <row r="33" spans="1:16" x14ac:dyDescent="0.2">
      <c r="A33" s="152" t="s">
        <v>21</v>
      </c>
      <c r="B33" s="295">
        <v>23136</v>
      </c>
      <c r="C33" s="278">
        <v>-1</v>
      </c>
      <c r="D33" s="295">
        <v>0</v>
      </c>
      <c r="E33" s="278"/>
      <c r="F33" s="295">
        <v>0</v>
      </c>
      <c r="G33" s="278"/>
      <c r="H33" s="295">
        <v>6000</v>
      </c>
      <c r="I33" s="278"/>
      <c r="J33" s="295">
        <v>0</v>
      </c>
      <c r="K33" s="278"/>
      <c r="L33" s="295">
        <v>0</v>
      </c>
      <c r="M33" s="174">
        <v>8563</v>
      </c>
      <c r="O33" s="241"/>
      <c r="P33" s="224"/>
    </row>
    <row r="34" spans="1:16" x14ac:dyDescent="0.2">
      <c r="A34" s="154" t="s">
        <v>42</v>
      </c>
      <c r="B34" s="296">
        <v>35105</v>
      </c>
      <c r="C34" s="277">
        <v>-0.29890329012961114</v>
      </c>
      <c r="D34" s="296">
        <v>24612</v>
      </c>
      <c r="E34" s="277"/>
      <c r="F34" s="296">
        <v>26041.759999999998</v>
      </c>
      <c r="G34" s="303"/>
      <c r="H34" s="302">
        <v>0</v>
      </c>
      <c r="I34" s="277"/>
      <c r="J34" s="296">
        <v>0</v>
      </c>
      <c r="K34" s="277"/>
      <c r="L34" s="296">
        <v>0</v>
      </c>
      <c r="M34" s="177">
        <v>8619</v>
      </c>
      <c r="O34" s="241"/>
      <c r="P34" s="224"/>
    </row>
    <row r="35" spans="1:16" hidden="1" x14ac:dyDescent="0.2">
      <c r="A35" s="152" t="s">
        <v>222</v>
      </c>
      <c r="B35" s="295">
        <v>0</v>
      </c>
      <c r="C35" s="278">
        <v>0</v>
      </c>
      <c r="D35" s="295">
        <v>0</v>
      </c>
      <c r="E35" s="278"/>
      <c r="F35" s="295">
        <v>0</v>
      </c>
      <c r="G35" s="278"/>
      <c r="H35" s="295">
        <v>0</v>
      </c>
      <c r="I35" s="278"/>
      <c r="J35" s="295" t="s">
        <v>252</v>
      </c>
      <c r="K35" s="278"/>
      <c r="L35" s="295">
        <v>0</v>
      </c>
      <c r="M35" s="174">
        <v>8630</v>
      </c>
      <c r="O35" s="241"/>
      <c r="P35" s="224"/>
    </row>
    <row r="36" spans="1:16" x14ac:dyDescent="0.2">
      <c r="A36" s="225" t="s">
        <v>24</v>
      </c>
      <c r="B36" s="350">
        <v>33250</v>
      </c>
      <c r="C36" s="278">
        <v>2.3082706766917291</v>
      </c>
      <c r="D36" s="295">
        <v>110000</v>
      </c>
      <c r="E36" s="278"/>
      <c r="F36" s="295">
        <v>110000</v>
      </c>
      <c r="G36" s="278"/>
      <c r="H36" s="295">
        <v>110000</v>
      </c>
      <c r="I36" s="278"/>
      <c r="J36" s="295">
        <v>135000</v>
      </c>
      <c r="K36" s="278"/>
      <c r="L36" s="295">
        <v>117000</v>
      </c>
      <c r="M36" s="238">
        <v>8694</v>
      </c>
      <c r="O36" s="241"/>
      <c r="P36" s="224"/>
    </row>
    <row r="37" spans="1:16" hidden="1" x14ac:dyDescent="0.2">
      <c r="A37" s="152" t="s">
        <v>26</v>
      </c>
      <c r="B37" s="226">
        <v>0</v>
      </c>
      <c r="C37" s="278">
        <v>0</v>
      </c>
      <c r="D37" s="295">
        <v>0</v>
      </c>
      <c r="E37" s="278"/>
      <c r="F37" s="295">
        <v>0</v>
      </c>
      <c r="G37" s="278"/>
      <c r="H37" s="295">
        <v>0</v>
      </c>
      <c r="I37" s="278"/>
      <c r="J37" s="295">
        <v>0</v>
      </c>
      <c r="K37" s="278"/>
      <c r="L37" s="295">
        <v>0</v>
      </c>
      <c r="M37" s="174">
        <v>8717</v>
      </c>
      <c r="O37" s="241"/>
      <c r="P37" s="224"/>
    </row>
    <row r="38" spans="1:16" x14ac:dyDescent="0.2">
      <c r="A38" s="154" t="s">
        <v>23</v>
      </c>
      <c r="B38" s="296">
        <v>0</v>
      </c>
      <c r="C38" s="277">
        <v>0</v>
      </c>
      <c r="D38" s="296">
        <v>0</v>
      </c>
      <c r="E38" s="277"/>
      <c r="F38" s="296">
        <v>51100</v>
      </c>
      <c r="G38" s="277"/>
      <c r="H38" s="296">
        <v>51100</v>
      </c>
      <c r="I38" s="277"/>
      <c r="J38" s="296">
        <v>51824</v>
      </c>
      <c r="K38" s="277"/>
      <c r="L38" s="296">
        <v>51824</v>
      </c>
      <c r="M38" s="177">
        <v>8979</v>
      </c>
      <c r="O38" s="241"/>
      <c r="P38" s="224"/>
    </row>
    <row r="39" spans="1:16" hidden="1" x14ac:dyDescent="0.2">
      <c r="A39" s="152" t="s">
        <v>244</v>
      </c>
      <c r="B39" s="304">
        <v>0</v>
      </c>
      <c r="C39" s="278">
        <v>0</v>
      </c>
      <c r="D39" s="295">
        <v>0</v>
      </c>
      <c r="E39" s="278"/>
      <c r="F39" s="295">
        <v>0</v>
      </c>
      <c r="G39" s="278"/>
      <c r="H39" s="295">
        <v>0</v>
      </c>
      <c r="I39" s="278"/>
      <c r="J39" s="295" t="s">
        <v>252</v>
      </c>
      <c r="K39" s="278"/>
      <c r="L39" s="295" t="s">
        <v>252</v>
      </c>
      <c r="M39" s="174">
        <v>9242</v>
      </c>
      <c r="O39" s="241"/>
      <c r="P39" s="224"/>
    </row>
    <row r="40" spans="1:16" x14ac:dyDescent="0.2">
      <c r="A40" s="225" t="s">
        <v>142</v>
      </c>
      <c r="B40" s="350">
        <v>272493</v>
      </c>
      <c r="C40" s="278">
        <v>-0.86204144693625162</v>
      </c>
      <c r="D40" s="350">
        <v>37592.74</v>
      </c>
      <c r="E40" s="278"/>
      <c r="F40" s="350">
        <v>194595</v>
      </c>
      <c r="G40" s="278"/>
      <c r="H40" s="350">
        <v>185646.95</v>
      </c>
      <c r="I40" s="278"/>
      <c r="J40" s="350">
        <v>494110</v>
      </c>
      <c r="K40" s="278"/>
      <c r="L40" s="350">
        <v>534316.23</v>
      </c>
      <c r="M40" s="238">
        <v>9386</v>
      </c>
      <c r="O40" s="241"/>
      <c r="P40" s="224"/>
    </row>
    <row r="41" spans="1:16" x14ac:dyDescent="0.2">
      <c r="A41" s="351" t="s">
        <v>27</v>
      </c>
      <c r="B41" s="169">
        <v>396857129.31999999</v>
      </c>
      <c r="C41" s="352">
        <v>3.2769592166287165E-2</v>
      </c>
      <c r="D41" s="169">
        <v>409861975.59609991</v>
      </c>
      <c r="E41" s="352">
        <v>8.4558925793480899E-2</v>
      </c>
      <c r="F41" s="169">
        <v>444519463.97609997</v>
      </c>
      <c r="G41" s="352">
        <v>7.3923241898057324E-2</v>
      </c>
      <c r="H41" s="169">
        <v>477379783.83999997</v>
      </c>
      <c r="I41" s="352">
        <v>7.904696661106958E-2</v>
      </c>
      <c r="J41" s="169">
        <v>515115207.67400002</v>
      </c>
      <c r="K41" s="352">
        <v>0.13707377435978541</v>
      </c>
      <c r="L41" s="169">
        <v>585723993.41999996</v>
      </c>
      <c r="M41" s="235"/>
      <c r="O41" s="241"/>
      <c r="P41" s="224"/>
    </row>
    <row r="42" spans="1:16" x14ac:dyDescent="0.2">
      <c r="C42" s="69"/>
      <c r="O42" s="241"/>
      <c r="P42" s="224"/>
    </row>
    <row r="43" spans="1:16" x14ac:dyDescent="0.2">
      <c r="A43" s="51"/>
      <c r="B43" s="51"/>
      <c r="C43" s="51"/>
      <c r="D43" s="51"/>
      <c r="E43" s="51"/>
      <c r="F43" s="51"/>
      <c r="G43" s="51"/>
      <c r="H43" s="51"/>
      <c r="I43" s="291"/>
      <c r="J43" s="51"/>
      <c r="K43" s="51"/>
      <c r="L43" s="217"/>
      <c r="O43" s="241"/>
      <c r="P43" s="224"/>
    </row>
    <row r="44" spans="1:16" x14ac:dyDescent="0.2">
      <c r="A44" s="51"/>
      <c r="B44" s="51"/>
      <c r="C44" s="292"/>
      <c r="D44" s="51"/>
      <c r="E44" s="51"/>
      <c r="F44" s="51"/>
      <c r="G44" s="51"/>
      <c r="H44" s="51"/>
      <c r="I44" s="51"/>
      <c r="J44" s="51"/>
      <c r="K44" s="51"/>
      <c r="L44" s="217"/>
      <c r="O44" s="243"/>
      <c r="P44" s="244"/>
    </row>
    <row r="45" spans="1:16" x14ac:dyDescent="0.2">
      <c r="B45" s="51"/>
      <c r="C45" s="292"/>
      <c r="D45" s="51"/>
      <c r="E45" s="51"/>
      <c r="F45" s="51"/>
      <c r="G45" s="51"/>
      <c r="H45" s="51"/>
      <c r="I45" s="51"/>
      <c r="J45" s="51"/>
      <c r="K45" s="51"/>
      <c r="L45" s="217"/>
    </row>
    <row r="46" spans="1:16" x14ac:dyDescent="0.2">
      <c r="B46" s="51"/>
      <c r="C46" s="292"/>
      <c r="D46" s="51"/>
      <c r="E46" s="51"/>
      <c r="F46" s="51"/>
      <c r="G46" s="51"/>
      <c r="H46" s="51"/>
      <c r="I46" s="51"/>
      <c r="J46" s="51"/>
      <c r="K46" s="51"/>
      <c r="L46" s="217"/>
    </row>
    <row r="47" spans="1:16" x14ac:dyDescent="0.2">
      <c r="A47" s="51"/>
      <c r="B47" s="51"/>
      <c r="C47" s="292"/>
      <c r="D47" s="51"/>
      <c r="E47" s="51"/>
      <c r="F47" s="51"/>
      <c r="G47" s="51"/>
      <c r="H47" s="51"/>
      <c r="I47" s="51"/>
      <c r="J47" s="51"/>
      <c r="K47" s="51"/>
      <c r="L47" s="51"/>
      <c r="M47" s="51"/>
    </row>
    <row r="48" spans="1:16" x14ac:dyDescent="0.2">
      <c r="A48" s="51"/>
      <c r="B48" s="51"/>
      <c r="C48" s="292"/>
      <c r="D48" s="51"/>
      <c r="E48" s="51"/>
      <c r="F48" s="51"/>
      <c r="G48" s="51"/>
      <c r="H48" s="51"/>
      <c r="I48" s="51"/>
      <c r="J48" s="51"/>
      <c r="K48" s="51"/>
      <c r="L48" s="293"/>
      <c r="M48" s="51"/>
    </row>
    <row r="49" spans="3:3" x14ac:dyDescent="0.2">
      <c r="C49" s="69"/>
    </row>
    <row r="50" spans="3:3" x14ac:dyDescent="0.2">
      <c r="C50" s="69"/>
    </row>
    <row r="51" spans="3:3" x14ac:dyDescent="0.2">
      <c r="C51" s="69"/>
    </row>
    <row r="52" spans="3:3" x14ac:dyDescent="0.2">
      <c r="C52" s="69"/>
    </row>
    <row r="53" spans="3:3" x14ac:dyDescent="0.2">
      <c r="C53" s="69"/>
    </row>
    <row r="54" spans="3:3" x14ac:dyDescent="0.2">
      <c r="C54" s="69"/>
    </row>
    <row r="55" spans="3:3" x14ac:dyDescent="0.2">
      <c r="C55" s="69"/>
    </row>
    <row r="56" spans="3:3" x14ac:dyDescent="0.2">
      <c r="C56" s="69"/>
    </row>
    <row r="57" spans="3:3" x14ac:dyDescent="0.2">
      <c r="C57" s="69"/>
    </row>
    <row r="58" spans="3:3" x14ac:dyDescent="0.2">
      <c r="C58" s="69"/>
    </row>
    <row r="59" spans="3:3" x14ac:dyDescent="0.2">
      <c r="C59" s="69"/>
    </row>
    <row r="60" spans="3:3" x14ac:dyDescent="0.2">
      <c r="C60" s="69"/>
    </row>
    <row r="61" spans="3:3" x14ac:dyDescent="0.2">
      <c r="C61" s="69"/>
    </row>
    <row r="62" spans="3:3" x14ac:dyDescent="0.2">
      <c r="C62" s="69"/>
    </row>
    <row r="63" spans="3:3" x14ac:dyDescent="0.2">
      <c r="C63" s="69"/>
    </row>
    <row r="64" spans="3:3" x14ac:dyDescent="0.2">
      <c r="C64" s="69"/>
    </row>
    <row r="65" spans="3:3" x14ac:dyDescent="0.2">
      <c r="C65" s="69"/>
    </row>
    <row r="66" spans="3:3" x14ac:dyDescent="0.2">
      <c r="C66" s="69"/>
    </row>
    <row r="67" spans="3:3" x14ac:dyDescent="0.2">
      <c r="C67" s="69"/>
    </row>
  </sheetData>
  <autoFilter ref="A5:M5">
    <sortState ref="A6:M40">
      <sortCondition ref="M5"/>
    </sortState>
  </autoFilter>
  <pageMargins left="0.70866141732283472" right="0.70866141732283472" top="0.74803149606299213" bottom="0.74803149606299213" header="0.31496062992125984" footer="0.31496062992125984"/>
  <pageSetup paperSize="9" scale="37"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2"/>
  <sheetViews>
    <sheetView showGridLines="0" workbookViewId="0">
      <selection activeCell="A34" sqref="A34"/>
    </sheetView>
  </sheetViews>
  <sheetFormatPr defaultRowHeight="15" x14ac:dyDescent="0.2"/>
  <cols>
    <col min="1" max="1" width="41.88671875" customWidth="1"/>
    <col min="2" max="3" width="12.88671875" customWidth="1"/>
    <col min="4" max="6" width="10.109375" customWidth="1"/>
    <col min="8" max="8" width="12.109375" customWidth="1"/>
    <col min="9" max="9" width="14.6640625" customWidth="1"/>
  </cols>
  <sheetData>
    <row r="1" spans="1:11" ht="15.75" x14ac:dyDescent="0.25">
      <c r="B1" s="9"/>
      <c r="C1" s="9"/>
      <c r="D1" s="9"/>
      <c r="E1" s="9"/>
    </row>
    <row r="2" spans="1:11" ht="15.75" x14ac:dyDescent="0.25">
      <c r="A2" s="1" t="s">
        <v>280</v>
      </c>
      <c r="B2" s="9"/>
      <c r="C2" s="9"/>
      <c r="D2" s="2"/>
      <c r="E2" s="9"/>
      <c r="H2" s="66" t="s">
        <v>281</v>
      </c>
    </row>
    <row r="3" spans="1:11" ht="15.75" x14ac:dyDescent="0.25">
      <c r="A3" s="2" t="s">
        <v>0</v>
      </c>
      <c r="B3" s="9"/>
      <c r="C3" s="9"/>
      <c r="D3" s="9"/>
      <c r="E3" s="9"/>
      <c r="F3" s="2"/>
    </row>
    <row r="5" spans="1:11" ht="32.25" customHeight="1" thickBot="1" x14ac:dyDescent="0.25">
      <c r="A5" s="146" t="s">
        <v>2</v>
      </c>
      <c r="B5" s="147" t="s">
        <v>186</v>
      </c>
      <c r="C5" s="147" t="s">
        <v>230</v>
      </c>
      <c r="D5" s="147" t="s">
        <v>30</v>
      </c>
      <c r="E5" s="147" t="s">
        <v>31</v>
      </c>
      <c r="F5" s="159" t="s">
        <v>1</v>
      </c>
      <c r="I5" s="44"/>
      <c r="J5" s="44"/>
      <c r="K5" s="44"/>
    </row>
    <row r="6" spans="1:11" ht="15.75" thickTop="1" x14ac:dyDescent="0.2">
      <c r="A6" s="149" t="s">
        <v>35</v>
      </c>
      <c r="B6" s="150">
        <v>20507789.213096566</v>
      </c>
      <c r="C6" s="150">
        <v>21331891.372961018</v>
      </c>
      <c r="D6" s="150">
        <v>824102.15986445174</v>
      </c>
      <c r="E6" s="186">
        <v>4.0184836663825683E-2</v>
      </c>
      <c r="F6" s="160">
        <v>7001</v>
      </c>
      <c r="I6" s="247"/>
      <c r="J6" s="44"/>
      <c r="K6" s="44"/>
    </row>
    <row r="7" spans="1:11" x14ac:dyDescent="0.2">
      <c r="A7" s="225" t="s">
        <v>37</v>
      </c>
      <c r="B7" s="226">
        <v>12774336.554742474</v>
      </c>
      <c r="C7" s="226">
        <v>13934728.510193598</v>
      </c>
      <c r="D7" s="226">
        <v>1160391.9554511234</v>
      </c>
      <c r="E7" s="237">
        <v>9.0837747266047084E-2</v>
      </c>
      <c r="F7" s="228">
        <v>7007</v>
      </c>
      <c r="I7" s="247"/>
      <c r="J7" s="45"/>
      <c r="K7" s="44"/>
    </row>
    <row r="8" spans="1:11" x14ac:dyDescent="0.2">
      <c r="A8" s="154" t="s">
        <v>7</v>
      </c>
      <c r="B8" s="155">
        <v>8113106.0230909046</v>
      </c>
      <c r="C8" s="155">
        <v>8352348.8511729073</v>
      </c>
      <c r="D8" s="155">
        <v>239242.8280820027</v>
      </c>
      <c r="E8" s="188">
        <v>2.9488438509380745E-2</v>
      </c>
      <c r="F8" s="162">
        <v>7003</v>
      </c>
      <c r="I8" s="247"/>
      <c r="J8" s="45"/>
      <c r="K8" s="44"/>
    </row>
    <row r="9" spans="1:11" x14ac:dyDescent="0.2">
      <c r="A9" s="152" t="s">
        <v>8</v>
      </c>
      <c r="B9" s="153">
        <v>6542381.7978486102</v>
      </c>
      <c r="C9" s="153">
        <v>6810290.5174843315</v>
      </c>
      <c r="D9" s="153">
        <v>267908.7196357213</v>
      </c>
      <c r="E9" s="187">
        <v>4.094972258021079E-2</v>
      </c>
      <c r="F9" s="161">
        <v>7004</v>
      </c>
      <c r="I9" s="247"/>
      <c r="J9" s="45"/>
      <c r="K9" s="44"/>
    </row>
    <row r="10" spans="1:11" x14ac:dyDescent="0.2">
      <c r="A10" s="154" t="s">
        <v>36</v>
      </c>
      <c r="B10" s="155">
        <v>4066476.6431147265</v>
      </c>
      <c r="C10" s="155">
        <v>4390852.9952507168</v>
      </c>
      <c r="D10" s="155">
        <v>324376.35213599028</v>
      </c>
      <c r="E10" s="188">
        <v>7.976840410118119E-2</v>
      </c>
      <c r="F10" s="162">
        <v>7005</v>
      </c>
      <c r="I10" s="247"/>
      <c r="J10" s="45"/>
      <c r="K10" s="44"/>
    </row>
    <row r="11" spans="1:11" x14ac:dyDescent="0.2">
      <c r="A11" s="152" t="s">
        <v>10</v>
      </c>
      <c r="B11" s="153">
        <v>3648521.2633474297</v>
      </c>
      <c r="C11" s="153">
        <v>3733363.7262748131</v>
      </c>
      <c r="D11" s="153">
        <v>84842.462927383371</v>
      </c>
      <c r="E11" s="187">
        <v>2.325393133368845E-2</v>
      </c>
      <c r="F11" s="161">
        <v>7006</v>
      </c>
      <c r="I11" s="247"/>
      <c r="J11" s="45"/>
      <c r="K11" s="44"/>
    </row>
    <row r="12" spans="1:11" x14ac:dyDescent="0.2">
      <c r="A12" s="222" t="s">
        <v>9</v>
      </c>
      <c r="B12" s="219">
        <v>2543784.1764099803</v>
      </c>
      <c r="C12" s="219">
        <v>2598761.4179048818</v>
      </c>
      <c r="D12" s="219">
        <v>54977.241494901478</v>
      </c>
      <c r="E12" s="234">
        <v>2.1612384417175817E-2</v>
      </c>
      <c r="F12" s="223">
        <v>7002</v>
      </c>
      <c r="I12" s="247"/>
      <c r="J12" s="44"/>
      <c r="K12" s="44"/>
    </row>
    <row r="13" spans="1:11" x14ac:dyDescent="0.2">
      <c r="A13" s="152" t="s">
        <v>203</v>
      </c>
      <c r="B13" s="153">
        <v>1380619.0631841428</v>
      </c>
      <c r="C13" s="153">
        <v>1393736.4147211518</v>
      </c>
      <c r="D13" s="153">
        <v>13117.351537009003</v>
      </c>
      <c r="E13" s="187">
        <v>9.5010650561033506E-3</v>
      </c>
      <c r="F13" s="161">
        <v>7008</v>
      </c>
      <c r="I13" s="247"/>
      <c r="J13" s="46"/>
      <c r="K13" s="44"/>
    </row>
    <row r="14" spans="1:11" x14ac:dyDescent="0.2">
      <c r="A14" s="154" t="s">
        <v>14</v>
      </c>
      <c r="B14" s="155">
        <v>154204.65470112543</v>
      </c>
      <c r="C14" s="155">
        <v>112361.30659604969</v>
      </c>
      <c r="D14" s="155">
        <v>-41843.34810507574</v>
      </c>
      <c r="E14" s="188">
        <v>-0.27134944912120318</v>
      </c>
      <c r="F14" s="162">
        <v>6013</v>
      </c>
      <c r="I14" s="247"/>
      <c r="J14" s="46"/>
      <c r="K14" s="44"/>
    </row>
    <row r="15" spans="1:11" x14ac:dyDescent="0.2">
      <c r="A15" s="225" t="s">
        <v>12</v>
      </c>
      <c r="B15" s="226">
        <v>58172.356499481604</v>
      </c>
      <c r="C15" s="226">
        <v>94647.766787247136</v>
      </c>
      <c r="D15" s="226">
        <v>36475.410287765531</v>
      </c>
      <c r="E15" s="237">
        <v>0.62702308248576066</v>
      </c>
      <c r="F15" s="228">
        <v>6004</v>
      </c>
      <c r="I15" s="247"/>
      <c r="J15" s="47"/>
      <c r="K15" s="44"/>
    </row>
    <row r="16" spans="1:11" x14ac:dyDescent="0.2">
      <c r="A16" s="154" t="s">
        <v>13</v>
      </c>
      <c r="B16" s="155">
        <v>55971.651076324153</v>
      </c>
      <c r="C16" s="155">
        <v>80880.679719685533</v>
      </c>
      <c r="D16" s="155">
        <v>24909.02864336138</v>
      </c>
      <c r="E16" s="188">
        <v>0.44502937048247676</v>
      </c>
      <c r="F16" s="162">
        <v>6019</v>
      </c>
      <c r="I16" s="247"/>
      <c r="J16" s="46"/>
      <c r="K16" s="44"/>
    </row>
    <row r="17" spans="1:11" x14ac:dyDescent="0.2">
      <c r="A17" s="225" t="s">
        <v>204</v>
      </c>
      <c r="B17" s="226">
        <v>31360.60884755589</v>
      </c>
      <c r="C17" s="226">
        <v>46555.477805528513</v>
      </c>
      <c r="D17" s="226">
        <v>15194.868957972623</v>
      </c>
      <c r="E17" s="237">
        <v>0.4845208532728103</v>
      </c>
      <c r="F17" s="228">
        <v>8396</v>
      </c>
      <c r="I17" s="247"/>
      <c r="J17" s="48"/>
      <c r="K17" s="44"/>
    </row>
    <row r="18" spans="1:11" x14ac:dyDescent="0.2">
      <c r="A18" s="222" t="s">
        <v>209</v>
      </c>
      <c r="B18" s="219">
        <v>19447.634085518177</v>
      </c>
      <c r="C18" s="219">
        <v>23982.848905939725</v>
      </c>
      <c r="D18" s="219">
        <v>4535.2148204215482</v>
      </c>
      <c r="E18" s="234">
        <v>0.23320136529094451</v>
      </c>
      <c r="F18" s="223">
        <v>8694</v>
      </c>
      <c r="I18" s="247"/>
      <c r="J18" s="44"/>
      <c r="K18" s="44"/>
    </row>
    <row r="19" spans="1:11" x14ac:dyDescent="0.2">
      <c r="A19" s="225" t="s">
        <v>19</v>
      </c>
      <c r="B19" s="226">
        <v>33137.983860994413</v>
      </c>
      <c r="C19" s="226">
        <v>22813.000891859199</v>
      </c>
      <c r="D19" s="226">
        <v>-10324.982969135213</v>
      </c>
      <c r="E19" s="237">
        <v>-0.31157547219667753</v>
      </c>
      <c r="F19" s="228">
        <v>6007</v>
      </c>
      <c r="I19" s="229"/>
    </row>
    <row r="20" spans="1:11" x14ac:dyDescent="0.2">
      <c r="A20" s="154" t="s">
        <v>142</v>
      </c>
      <c r="B20" s="155">
        <v>19174.129807265595</v>
      </c>
      <c r="C20" s="155">
        <v>19630.655505426457</v>
      </c>
      <c r="D20" s="155">
        <v>456.52569816086179</v>
      </c>
      <c r="E20" s="188">
        <v>2.3809461120257561E-2</v>
      </c>
      <c r="F20" s="162">
        <v>9386</v>
      </c>
      <c r="I20" s="229"/>
    </row>
    <row r="21" spans="1:11" x14ac:dyDescent="0.2">
      <c r="A21" s="152" t="s">
        <v>40</v>
      </c>
      <c r="B21" s="153">
        <v>13770.899946774789</v>
      </c>
      <c r="C21" s="153">
        <v>12157.206161198805</v>
      </c>
      <c r="D21" s="153">
        <v>-1613.6937855759843</v>
      </c>
      <c r="E21" s="187">
        <v>-0.11718143271775924</v>
      </c>
      <c r="F21" s="161">
        <v>6008</v>
      </c>
      <c r="I21" s="229"/>
    </row>
    <row r="22" spans="1:11" x14ac:dyDescent="0.2">
      <c r="A22" s="222" t="s">
        <v>201</v>
      </c>
      <c r="B22" s="219">
        <v>5012.7666650920291</v>
      </c>
      <c r="C22" s="219">
        <v>9300.7196908876194</v>
      </c>
      <c r="D22" s="219">
        <v>4287.9530257955903</v>
      </c>
      <c r="E22" s="234">
        <v>0.85540646758128491</v>
      </c>
      <c r="F22" s="223">
        <v>6012</v>
      </c>
      <c r="I22" s="229"/>
    </row>
    <row r="23" spans="1:11" x14ac:dyDescent="0.2">
      <c r="A23" s="152" t="s">
        <v>202</v>
      </c>
      <c r="B23" s="153">
        <v>12779.650283800227</v>
      </c>
      <c r="C23" s="153">
        <v>8217.3018573016288</v>
      </c>
      <c r="D23" s="153">
        <v>-4562.3484264985982</v>
      </c>
      <c r="E23" s="187">
        <v>-0.35700103877505429</v>
      </c>
      <c r="F23" s="161">
        <v>6014</v>
      </c>
      <c r="I23" s="229"/>
    </row>
    <row r="24" spans="1:11" x14ac:dyDescent="0.2">
      <c r="A24" s="154" t="s">
        <v>15</v>
      </c>
      <c r="B24" s="155">
        <v>4550.3694286285381</v>
      </c>
      <c r="C24" s="155">
        <v>8033.3587095257526</v>
      </c>
      <c r="D24" s="155">
        <v>3482.9892808972145</v>
      </c>
      <c r="E24" s="188">
        <v>0.76543000200908362</v>
      </c>
      <c r="F24" s="162">
        <v>6010</v>
      </c>
      <c r="I24" s="229"/>
    </row>
    <row r="25" spans="1:11" x14ac:dyDescent="0.2">
      <c r="A25" s="152" t="s">
        <v>211</v>
      </c>
      <c r="B25" s="153">
        <v>3237.3128162553262</v>
      </c>
      <c r="C25" s="153">
        <v>5118.8945564102796</v>
      </c>
      <c r="D25" s="153">
        <v>1881.5817401549534</v>
      </c>
      <c r="E25" s="187">
        <v>0.5812171535314965</v>
      </c>
      <c r="F25" s="161">
        <v>8979</v>
      </c>
      <c r="I25" s="229"/>
    </row>
    <row r="26" spans="1:11" x14ac:dyDescent="0.2">
      <c r="A26" s="222" t="s">
        <v>200</v>
      </c>
      <c r="B26" s="219">
        <v>7328.4779744857206</v>
      </c>
      <c r="C26" s="219">
        <v>4732.294862231247</v>
      </c>
      <c r="D26" s="219">
        <v>-2596.1831122544736</v>
      </c>
      <c r="E26" s="234">
        <v>-0.3542595230951297</v>
      </c>
      <c r="F26" s="223">
        <v>6006</v>
      </c>
      <c r="I26" s="229"/>
    </row>
    <row r="27" spans="1:11" x14ac:dyDescent="0.2">
      <c r="A27" s="157" t="s">
        <v>18</v>
      </c>
      <c r="B27" s="153">
        <v>988.58239596497447</v>
      </c>
      <c r="C27" s="153">
        <v>3378.3113072503279</v>
      </c>
      <c r="D27" s="153">
        <v>2389.7289112853532</v>
      </c>
      <c r="E27" s="187">
        <v>2.4173290168218022</v>
      </c>
      <c r="F27" s="161">
        <v>6022</v>
      </c>
      <c r="I27" s="229"/>
    </row>
    <row r="28" spans="1:11" x14ac:dyDescent="0.2">
      <c r="A28" s="154" t="s">
        <v>208</v>
      </c>
      <c r="B28" s="155">
        <v>3408.4697349082489</v>
      </c>
      <c r="C28" s="155">
        <v>1509.2596557966042</v>
      </c>
      <c r="D28" s="155">
        <v>-1899.2100791116447</v>
      </c>
      <c r="E28" s="188">
        <v>-0.55720315180171864</v>
      </c>
      <c r="F28" s="162">
        <v>8619</v>
      </c>
      <c r="I28" s="229"/>
    </row>
    <row r="29" spans="1:11" x14ac:dyDescent="0.2">
      <c r="A29" s="152" t="s">
        <v>207</v>
      </c>
      <c r="B29" s="153">
        <v>439.71704099931446</v>
      </c>
      <c r="C29" s="153">
        <v>707.11102425375111</v>
      </c>
      <c r="D29" s="153">
        <v>267.39398325443665</v>
      </c>
      <c r="E29" s="187">
        <v>0.60810466350530523</v>
      </c>
      <c r="F29" s="161">
        <v>8563</v>
      </c>
      <c r="I29" s="229"/>
    </row>
    <row r="30" spans="1:11" x14ac:dyDescent="0.2">
      <c r="A30" s="222" t="s">
        <v>205</v>
      </c>
      <c r="B30" s="219">
        <v>0</v>
      </c>
      <c r="C30" s="219">
        <v>0</v>
      </c>
      <c r="D30" s="219">
        <v>0</v>
      </c>
      <c r="E30" s="234">
        <v>0</v>
      </c>
      <c r="F30" s="223">
        <v>8509</v>
      </c>
      <c r="I30" s="229"/>
    </row>
    <row r="31" spans="1:11" x14ac:dyDescent="0.2">
      <c r="A31" s="225" t="s">
        <v>206</v>
      </c>
      <c r="B31" s="226">
        <v>0</v>
      </c>
      <c r="C31" s="226">
        <v>0</v>
      </c>
      <c r="D31" s="226">
        <v>0</v>
      </c>
      <c r="E31" s="237">
        <v>0</v>
      </c>
      <c r="F31" s="228">
        <v>8530</v>
      </c>
      <c r="I31" s="229"/>
    </row>
    <row r="32" spans="1:11" x14ac:dyDescent="0.2">
      <c r="A32" s="154" t="s">
        <v>210</v>
      </c>
      <c r="B32" s="155">
        <v>0</v>
      </c>
      <c r="C32" s="155">
        <v>0</v>
      </c>
      <c r="D32" s="155">
        <v>0</v>
      </c>
      <c r="E32" s="188">
        <v>0</v>
      </c>
      <c r="F32" s="162">
        <v>8717</v>
      </c>
      <c r="I32" s="229"/>
    </row>
    <row r="33" spans="1:9" x14ac:dyDescent="0.2">
      <c r="A33" s="158" t="s">
        <v>27</v>
      </c>
      <c r="B33" s="145">
        <v>60000000.000000007</v>
      </c>
      <c r="C33" s="145">
        <v>63000000.000000015</v>
      </c>
      <c r="D33" s="145">
        <v>3000000.0000000009</v>
      </c>
      <c r="E33" s="171">
        <v>5.000000000000001E-2</v>
      </c>
      <c r="F33" s="161"/>
      <c r="I33" s="229"/>
    </row>
    <row r="37" spans="1:9" x14ac:dyDescent="0.2">
      <c r="C37" s="39"/>
    </row>
    <row r="42" spans="1:9" x14ac:dyDescent="0.2">
      <c r="C42" s="39"/>
    </row>
  </sheetData>
  <sortState ref="A6:F32">
    <sortCondition descending="1" ref="C6:C32"/>
  </sortState>
  <conditionalFormatting sqref="E6:E32">
    <cfRule type="cellIs" dxfId="73" priority="1" operator="lessThan">
      <formula>0</formula>
    </cfRule>
  </conditionalFormatting>
  <pageMargins left="0.70866141732283472" right="0.70866141732283472" top="0.74803149606299213" bottom="0.74803149606299213" header="0.31496062992125984" footer="0.31496062992125984"/>
  <pageSetup paperSize="9" scale="90"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J45"/>
  <sheetViews>
    <sheetView showGridLines="0" topLeftCell="A13" workbookViewId="0">
      <selection activeCell="A44" sqref="A44"/>
    </sheetView>
  </sheetViews>
  <sheetFormatPr defaultRowHeight="15" x14ac:dyDescent="0.2"/>
  <cols>
    <col min="1" max="1" width="47.21875" customWidth="1"/>
    <col min="2" max="9" width="10.109375" customWidth="1"/>
  </cols>
  <sheetData>
    <row r="2" spans="1:10" ht="15.75" x14ac:dyDescent="0.25">
      <c r="B2" s="9"/>
      <c r="C2" s="9"/>
      <c r="D2" s="9"/>
      <c r="E2" s="9"/>
    </row>
    <row r="3" spans="1:10" ht="15.75" x14ac:dyDescent="0.25">
      <c r="A3" s="1" t="s">
        <v>282</v>
      </c>
      <c r="B3" s="9"/>
      <c r="C3" s="9"/>
      <c r="D3" s="2"/>
      <c r="E3" s="9"/>
      <c r="H3" s="66" t="s">
        <v>283</v>
      </c>
    </row>
    <row r="4" spans="1:10" ht="15.75" x14ac:dyDescent="0.25">
      <c r="A4" s="2" t="s">
        <v>0</v>
      </c>
      <c r="B4" s="9"/>
      <c r="C4" s="9"/>
      <c r="D4" s="9"/>
      <c r="E4" s="9"/>
      <c r="H4" s="2"/>
    </row>
    <row r="5" spans="1:10" x14ac:dyDescent="0.2">
      <c r="J5" s="51"/>
    </row>
    <row r="6" spans="1:10" ht="33.75" customHeight="1" thickBot="1" x14ac:dyDescent="0.25">
      <c r="A6" s="146" t="s">
        <v>2</v>
      </c>
      <c r="B6" s="147" t="s">
        <v>189</v>
      </c>
      <c r="C6" s="147" t="s">
        <v>237</v>
      </c>
      <c r="D6" s="147" t="s">
        <v>231</v>
      </c>
      <c r="E6" s="147" t="s">
        <v>232</v>
      </c>
      <c r="F6" s="147" t="s">
        <v>34</v>
      </c>
      <c r="G6" s="147" t="s">
        <v>30</v>
      </c>
      <c r="H6" s="147" t="s">
        <v>31</v>
      </c>
      <c r="I6" s="159" t="s">
        <v>1</v>
      </c>
    </row>
    <row r="7" spans="1:10" ht="15.75" thickTop="1" x14ac:dyDescent="0.2">
      <c r="A7" s="149" t="s">
        <v>35</v>
      </c>
      <c r="B7" s="170">
        <v>0.33860145036446054</v>
      </c>
      <c r="C7" s="150">
        <v>21331891.372961018</v>
      </c>
      <c r="D7" s="170">
        <v>0.33468665105798623</v>
      </c>
      <c r="E7" s="287">
        <v>21085259.02</v>
      </c>
      <c r="F7" s="307">
        <v>-3.9147993064743147E-3</v>
      </c>
      <c r="G7" s="287">
        <v>-246632.35296101868</v>
      </c>
      <c r="H7" s="307">
        <v>-1.1561673020407115E-2</v>
      </c>
      <c r="I7" s="160">
        <v>7001</v>
      </c>
    </row>
    <row r="8" spans="1:10" x14ac:dyDescent="0.2">
      <c r="A8" s="225" t="s">
        <v>37</v>
      </c>
      <c r="B8" s="313">
        <v>0.22118616682846975</v>
      </c>
      <c r="C8" s="226">
        <v>13934728.510193598</v>
      </c>
      <c r="D8" s="313">
        <v>0.22689439377350884</v>
      </c>
      <c r="E8" s="289">
        <v>14294346.810000001</v>
      </c>
      <c r="F8" s="314">
        <v>5.7082269450390855E-3</v>
      </c>
      <c r="G8" s="289">
        <v>359618.299806403</v>
      </c>
      <c r="H8" s="314">
        <v>2.5807341674675136E-2</v>
      </c>
      <c r="I8" s="228">
        <v>7007</v>
      </c>
    </row>
    <row r="9" spans="1:10" x14ac:dyDescent="0.2">
      <c r="A9" s="154" t="s">
        <v>7</v>
      </c>
      <c r="B9" s="172">
        <v>0.13257696589163342</v>
      </c>
      <c r="C9" s="155">
        <v>8352348.8511729073</v>
      </c>
      <c r="D9" s="172">
        <v>0.12966905728100492</v>
      </c>
      <c r="E9" s="288">
        <v>8169150.6100000003</v>
      </c>
      <c r="F9" s="308">
        <v>-2.9079086106285068E-3</v>
      </c>
      <c r="G9" s="288">
        <v>-183198.24117290694</v>
      </c>
      <c r="H9" s="308">
        <v>-2.1933739171727806E-2</v>
      </c>
      <c r="I9" s="162">
        <v>7003</v>
      </c>
    </row>
    <row r="10" spans="1:10" x14ac:dyDescent="0.2">
      <c r="A10" s="152" t="s">
        <v>8</v>
      </c>
      <c r="B10" s="171">
        <v>0.10809984948387825</v>
      </c>
      <c r="C10" s="153">
        <v>6810290.5174843315</v>
      </c>
      <c r="D10" s="171">
        <v>0.10638397982438351</v>
      </c>
      <c r="E10" s="289">
        <v>6702190.7300000004</v>
      </c>
      <c r="F10" s="314">
        <v>-1.7158696594947453E-3</v>
      </c>
      <c r="G10" s="289">
        <v>-108099.78748433106</v>
      </c>
      <c r="H10" s="314">
        <v>-1.587300676921229E-2</v>
      </c>
      <c r="I10" s="161">
        <v>7004</v>
      </c>
    </row>
    <row r="11" spans="1:10" x14ac:dyDescent="0.2">
      <c r="A11" s="154" t="s">
        <v>36</v>
      </c>
      <c r="B11" s="172">
        <v>6.9696079289693902E-2</v>
      </c>
      <c r="C11" s="155">
        <v>4390852.9952507168</v>
      </c>
      <c r="D11" s="172">
        <v>7.3002233956666315E-2</v>
      </c>
      <c r="E11" s="288">
        <v>4599140.74</v>
      </c>
      <c r="F11" s="308">
        <v>3.3061546669724134E-3</v>
      </c>
      <c r="G11" s="288">
        <v>208287.74474928342</v>
      </c>
      <c r="H11" s="308">
        <v>4.7436738368279219E-2</v>
      </c>
      <c r="I11" s="162">
        <v>7005</v>
      </c>
    </row>
    <row r="12" spans="1:10" x14ac:dyDescent="0.2">
      <c r="A12" s="152" t="s">
        <v>10</v>
      </c>
      <c r="B12" s="171">
        <v>5.9259741686901783E-2</v>
      </c>
      <c r="C12" s="153">
        <v>3733363.7262748131</v>
      </c>
      <c r="D12" s="171">
        <v>5.7022169197298071E-2</v>
      </c>
      <c r="E12" s="289">
        <v>3592396.66</v>
      </c>
      <c r="F12" s="314">
        <v>-2.2375724896037119E-3</v>
      </c>
      <c r="G12" s="289">
        <v>-140967.06627481291</v>
      </c>
      <c r="H12" s="314">
        <v>-3.7758728216784609E-2</v>
      </c>
      <c r="I12" s="161">
        <v>7006</v>
      </c>
    </row>
    <row r="13" spans="1:10" x14ac:dyDescent="0.2">
      <c r="A13" s="222" t="s">
        <v>9</v>
      </c>
      <c r="B13" s="309">
        <v>4.1250181236585415E-2</v>
      </c>
      <c r="C13" s="219">
        <v>2598761.4179048818</v>
      </c>
      <c r="D13" s="309">
        <v>4.2401913961523506E-2</v>
      </c>
      <c r="E13" s="288">
        <v>2671320.58</v>
      </c>
      <c r="F13" s="308">
        <v>1.1517327249380913E-3</v>
      </c>
      <c r="G13" s="288">
        <v>72559.162095118314</v>
      </c>
      <c r="H13" s="308">
        <v>2.7920670822339445E-2</v>
      </c>
      <c r="I13" s="223">
        <v>7002</v>
      </c>
    </row>
    <row r="14" spans="1:10" ht="14.25" customHeight="1" x14ac:dyDescent="0.2">
      <c r="A14" s="152" t="s">
        <v>203</v>
      </c>
      <c r="B14" s="171">
        <v>2.2122800233669072E-2</v>
      </c>
      <c r="C14" s="153">
        <v>1393736.4147211518</v>
      </c>
      <c r="D14" s="171">
        <v>2.2335676980581639E-2</v>
      </c>
      <c r="E14" s="289">
        <v>1407147.65</v>
      </c>
      <c r="F14" s="314">
        <v>2.1287674691256725E-4</v>
      </c>
      <c r="G14" s="289">
        <v>13411.235278848093</v>
      </c>
      <c r="H14" s="314">
        <v>9.6225047557011063E-3</v>
      </c>
      <c r="I14" s="161">
        <v>7008</v>
      </c>
    </row>
    <row r="15" spans="1:10" x14ac:dyDescent="0.2">
      <c r="A15" s="154" t="s">
        <v>13</v>
      </c>
      <c r="B15" s="172">
        <v>1.2838203130108811E-3</v>
      </c>
      <c r="C15" s="155">
        <v>80880.679719685533</v>
      </c>
      <c r="D15" s="172">
        <v>1.9431258727074404E-3</v>
      </c>
      <c r="E15" s="288">
        <v>122416.93</v>
      </c>
      <c r="F15" s="308">
        <v>6.5930555969655929E-4</v>
      </c>
      <c r="G15" s="288">
        <v>41536.25028031446</v>
      </c>
      <c r="H15" s="308">
        <v>0.51354971823023587</v>
      </c>
      <c r="I15" s="162">
        <v>6019</v>
      </c>
    </row>
    <row r="16" spans="1:10" x14ac:dyDescent="0.2">
      <c r="A16" s="225" t="s">
        <v>12</v>
      </c>
      <c r="B16" s="313">
        <v>1.5023455045594779E-3</v>
      </c>
      <c r="C16" s="226">
        <v>94647.766787247136</v>
      </c>
      <c r="D16" s="313">
        <v>1.7760984124164923E-3</v>
      </c>
      <c r="E16" s="289">
        <v>111894.2</v>
      </c>
      <c r="F16" s="314">
        <v>2.7375290785701433E-4</v>
      </c>
      <c r="G16" s="289">
        <v>17246.433212752861</v>
      </c>
      <c r="H16" s="314">
        <v>0.18221701153837103</v>
      </c>
      <c r="I16" s="228">
        <v>6004</v>
      </c>
    </row>
    <row r="17" spans="1:9" x14ac:dyDescent="0.2">
      <c r="A17" s="154" t="s">
        <v>14</v>
      </c>
      <c r="B17" s="172">
        <v>1.7835128031118994E-3</v>
      </c>
      <c r="C17" s="155">
        <v>112361.30659604969</v>
      </c>
      <c r="D17" s="172">
        <v>8.1479888875955579E-4</v>
      </c>
      <c r="E17" s="288">
        <v>51332.33</v>
      </c>
      <c r="F17" s="308">
        <v>-9.6871391435234358E-4</v>
      </c>
      <c r="G17" s="288">
        <v>-61028.976596049688</v>
      </c>
      <c r="H17" s="308">
        <v>-0.54314940298313774</v>
      </c>
      <c r="I17" s="162">
        <v>6013</v>
      </c>
    </row>
    <row r="18" spans="1:9" x14ac:dyDescent="0.2">
      <c r="A18" s="225" t="s">
        <v>204</v>
      </c>
      <c r="B18" s="313">
        <v>7.3897583818299209E-4</v>
      </c>
      <c r="C18" s="226">
        <v>46555.477805528513</v>
      </c>
      <c r="D18" s="313">
        <v>6.5937539672073409E-4</v>
      </c>
      <c r="E18" s="289">
        <v>41540.65</v>
      </c>
      <c r="F18" s="314">
        <v>-7.9600441462258009E-5</v>
      </c>
      <c r="G18" s="289">
        <v>-5014.8278055285118</v>
      </c>
      <c r="H18" s="314">
        <v>-0.10771724492822186</v>
      </c>
      <c r="I18" s="228">
        <v>8396</v>
      </c>
    </row>
    <row r="19" spans="1:9" x14ac:dyDescent="0.2">
      <c r="A19" s="154" t="s">
        <v>142</v>
      </c>
      <c r="B19" s="172">
        <v>3.115977064353405E-4</v>
      </c>
      <c r="C19" s="155">
        <v>19630.655505426457</v>
      </c>
      <c r="D19" s="172">
        <v>6.1525730148964165E-4</v>
      </c>
      <c r="E19" s="288">
        <v>38761.21</v>
      </c>
      <c r="F19" s="308">
        <v>3.0365959505430115E-4</v>
      </c>
      <c r="G19" s="288">
        <v>19130.554494573542</v>
      </c>
      <c r="H19" s="308">
        <v>0.97452448744186493</v>
      </c>
      <c r="I19" s="162">
        <v>9386</v>
      </c>
    </row>
    <row r="20" spans="1:9" x14ac:dyDescent="0.2">
      <c r="A20" s="152" t="s">
        <v>209</v>
      </c>
      <c r="B20" s="171">
        <v>3.8068014136412255E-4</v>
      </c>
      <c r="C20" s="153">
        <v>23982.848905939725</v>
      </c>
      <c r="D20" s="171">
        <v>4.1846031739389518E-4</v>
      </c>
      <c r="E20" s="289">
        <v>26363</v>
      </c>
      <c r="F20" s="314">
        <v>3.7780176029772634E-5</v>
      </c>
      <c r="G20" s="289">
        <v>2380.1510940602748</v>
      </c>
      <c r="H20" s="314">
        <v>9.9243884802642998E-2</v>
      </c>
      <c r="I20" s="161">
        <v>8694</v>
      </c>
    </row>
    <row r="21" spans="1:9" x14ac:dyDescent="0.2">
      <c r="A21" s="154" t="s">
        <v>19</v>
      </c>
      <c r="B21" s="172">
        <v>3.6211112526760627E-4</v>
      </c>
      <c r="C21" s="155">
        <v>22813.000891859199</v>
      </c>
      <c r="D21" s="172">
        <v>2.2943349202707406E-4</v>
      </c>
      <c r="E21" s="288">
        <v>14454.31</v>
      </c>
      <c r="F21" s="308">
        <v>-1.3267763324053221E-4</v>
      </c>
      <c r="G21" s="288">
        <v>-8358.6908918591998</v>
      </c>
      <c r="H21" s="308">
        <v>-0.36640032284582041</v>
      </c>
      <c r="I21" s="162">
        <v>6007</v>
      </c>
    </row>
    <row r="22" spans="1:9" x14ac:dyDescent="0.2">
      <c r="A22" s="152" t="s">
        <v>40</v>
      </c>
      <c r="B22" s="171">
        <v>1.9297152636823495E-4</v>
      </c>
      <c r="C22" s="153">
        <v>12157.206161198805</v>
      </c>
      <c r="D22" s="171">
        <v>1.9078666663638306E-4</v>
      </c>
      <c r="E22" s="289">
        <v>12019.56</v>
      </c>
      <c r="F22" s="314">
        <v>-2.1848597318518904E-6</v>
      </c>
      <c r="G22" s="289">
        <v>-137.6461611988052</v>
      </c>
      <c r="H22" s="314">
        <v>-1.1322186970730133E-2</v>
      </c>
      <c r="I22" s="161">
        <v>6008</v>
      </c>
    </row>
    <row r="23" spans="1:9" x14ac:dyDescent="0.2">
      <c r="A23" s="154" t="s">
        <v>15</v>
      </c>
      <c r="B23" s="172">
        <v>1.2751363030993255E-4</v>
      </c>
      <c r="C23" s="155">
        <v>8033.3587095257526</v>
      </c>
      <c r="D23" s="172">
        <v>1.1441793648977493E-4</v>
      </c>
      <c r="E23" s="288">
        <v>7208.33</v>
      </c>
      <c r="F23" s="308">
        <v>-1.3095693820157627E-5</v>
      </c>
      <c r="G23" s="288">
        <v>-825.02870952575267</v>
      </c>
      <c r="H23" s="308">
        <v>-0.1027003448193412</v>
      </c>
      <c r="I23" s="162">
        <v>6010</v>
      </c>
    </row>
    <row r="24" spans="1:9" x14ac:dyDescent="0.2">
      <c r="A24" s="152" t="s">
        <v>201</v>
      </c>
      <c r="B24" s="171">
        <v>1.4763047128393044E-4</v>
      </c>
      <c r="C24" s="153">
        <v>9300.7196908876194</v>
      </c>
      <c r="D24" s="171">
        <v>1.0866095236370461E-4</v>
      </c>
      <c r="E24" s="289">
        <v>6845.64</v>
      </c>
      <c r="F24" s="314">
        <v>-3.8969518920225826E-5</v>
      </c>
      <c r="G24" s="289">
        <v>-2455.0796908876191</v>
      </c>
      <c r="H24" s="314">
        <v>-0.263966636183325</v>
      </c>
      <c r="I24" s="161">
        <v>6012</v>
      </c>
    </row>
    <row r="25" spans="1:9" x14ac:dyDescent="0.2">
      <c r="A25" s="222" t="s">
        <v>211</v>
      </c>
      <c r="B25" s="309">
        <v>8.125229454619489E-5</v>
      </c>
      <c r="C25" s="219">
        <v>5118.8945564102796</v>
      </c>
      <c r="D25" s="309">
        <v>8.7897142843190945E-5</v>
      </c>
      <c r="E25" s="288">
        <v>5537.52</v>
      </c>
      <c r="F25" s="308">
        <v>6.6448482969960559E-6</v>
      </c>
      <c r="G25" s="288">
        <v>418.62544358972082</v>
      </c>
      <c r="H25" s="308">
        <v>8.1780438916344803E-2</v>
      </c>
      <c r="I25" s="223">
        <v>8979</v>
      </c>
    </row>
    <row r="26" spans="1:9" x14ac:dyDescent="0.2">
      <c r="A26" s="152" t="s">
        <v>200</v>
      </c>
      <c r="B26" s="171">
        <v>7.5115791463988032E-5</v>
      </c>
      <c r="C26" s="153">
        <v>4732.294862231247</v>
      </c>
      <c r="D26" s="171">
        <v>7.0103333322205831E-5</v>
      </c>
      <c r="E26" s="289">
        <v>4416.51</v>
      </c>
      <c r="F26" s="314">
        <v>-5.0124581417822006E-6</v>
      </c>
      <c r="G26" s="289">
        <v>-315.78486223124673</v>
      </c>
      <c r="H26" s="314">
        <v>-6.6729751933157472E-2</v>
      </c>
      <c r="I26" s="161">
        <v>6006</v>
      </c>
    </row>
    <row r="27" spans="1:9" x14ac:dyDescent="0.2">
      <c r="A27" s="222" t="s">
        <v>202</v>
      </c>
      <c r="B27" s="309">
        <v>1.3043336281431153E-4</v>
      </c>
      <c r="C27" s="219">
        <v>8217.3018573016288</v>
      </c>
      <c r="D27" s="309">
        <v>6.5815238084791227E-5</v>
      </c>
      <c r="E27" s="288">
        <v>4146.3599999999997</v>
      </c>
      <c r="F27" s="308">
        <v>-6.4618124729520302E-5</v>
      </c>
      <c r="G27" s="288">
        <v>-4070.9418573016292</v>
      </c>
      <c r="H27" s="308">
        <v>-0.49541101543985777</v>
      </c>
      <c r="I27" s="223">
        <v>6014</v>
      </c>
    </row>
    <row r="28" spans="1:9" x14ac:dyDescent="0.2">
      <c r="A28" s="157" t="s">
        <v>18</v>
      </c>
      <c r="B28" s="171">
        <v>5.3623989003973449E-5</v>
      </c>
      <c r="C28" s="153">
        <v>3378.3113072503279</v>
      </c>
      <c r="D28" s="171">
        <v>3.0487777772938449E-5</v>
      </c>
      <c r="E28" s="289">
        <v>1920.73</v>
      </c>
      <c r="F28" s="314">
        <v>-2.3136211231035E-5</v>
      </c>
      <c r="G28" s="289">
        <v>-1457.5813072503279</v>
      </c>
      <c r="H28" s="314">
        <v>-0.43145263259846861</v>
      </c>
      <c r="I28" s="161">
        <v>6022</v>
      </c>
    </row>
    <row r="29" spans="1:9" x14ac:dyDescent="0.2">
      <c r="A29" s="222" t="s">
        <v>207</v>
      </c>
      <c r="B29" s="309">
        <v>1.12239845119643E-5</v>
      </c>
      <c r="C29" s="219">
        <v>707.11102425375111</v>
      </c>
      <c r="D29" s="309">
        <v>7.1736507925121193E-6</v>
      </c>
      <c r="E29" s="288">
        <v>451.94</v>
      </c>
      <c r="F29" s="308">
        <v>-4.0503337194521809E-6</v>
      </c>
      <c r="G29" s="288">
        <v>-255.17102425375111</v>
      </c>
      <c r="H29" s="308">
        <v>-0.36086415782167391</v>
      </c>
      <c r="I29" s="223">
        <v>8563</v>
      </c>
    </row>
    <row r="30" spans="1:9" x14ac:dyDescent="0.2">
      <c r="A30" s="225" t="s">
        <v>208</v>
      </c>
      <c r="B30" s="313">
        <v>2.3956502472961967E-5</v>
      </c>
      <c r="C30" s="226">
        <v>1509.2596557966042</v>
      </c>
      <c r="D30" s="313">
        <v>6.6719047608457293E-6</v>
      </c>
      <c r="E30" s="289">
        <v>420.33</v>
      </c>
      <c r="F30" s="314">
        <v>-1.7284597712116237E-5</v>
      </c>
      <c r="G30" s="289">
        <v>-1088.9296557966043</v>
      </c>
      <c r="H30" s="314">
        <v>-0.72149921427658847</v>
      </c>
      <c r="I30" s="228">
        <v>8619</v>
      </c>
    </row>
    <row r="31" spans="1:9" x14ac:dyDescent="0.2">
      <c r="A31" s="222" t="s">
        <v>205</v>
      </c>
      <c r="B31" s="309">
        <v>0</v>
      </c>
      <c r="C31" s="155">
        <v>0</v>
      </c>
      <c r="D31" s="172">
        <v>0</v>
      </c>
      <c r="E31" s="288">
        <v>0</v>
      </c>
      <c r="F31" s="308">
        <v>0</v>
      </c>
      <c r="G31" s="288">
        <v>0</v>
      </c>
      <c r="H31" s="308">
        <v>0</v>
      </c>
      <c r="I31" s="223">
        <v>8509</v>
      </c>
    </row>
    <row r="32" spans="1:9" x14ac:dyDescent="0.2">
      <c r="A32" s="225" t="s">
        <v>206</v>
      </c>
      <c r="B32" s="313">
        <v>0</v>
      </c>
      <c r="C32" s="226">
        <v>0</v>
      </c>
      <c r="D32" s="313">
        <v>0</v>
      </c>
      <c r="E32" s="289">
        <v>0</v>
      </c>
      <c r="F32" s="314">
        <v>0</v>
      </c>
      <c r="G32" s="289">
        <v>0</v>
      </c>
      <c r="H32" s="314">
        <v>0</v>
      </c>
      <c r="I32" s="228">
        <v>8530</v>
      </c>
    </row>
    <row r="33" spans="1:9" x14ac:dyDescent="0.2">
      <c r="A33" s="154" t="s">
        <v>210</v>
      </c>
      <c r="B33" s="172">
        <v>0</v>
      </c>
      <c r="C33" s="155">
        <v>0</v>
      </c>
      <c r="D33" s="172">
        <v>0</v>
      </c>
      <c r="E33" s="288">
        <v>0</v>
      </c>
      <c r="F33" s="308">
        <v>0</v>
      </c>
      <c r="G33" s="288">
        <v>0</v>
      </c>
      <c r="H33" s="308">
        <v>0</v>
      </c>
      <c r="I33" s="162">
        <v>8717</v>
      </c>
    </row>
    <row r="34" spans="1:9" x14ac:dyDescent="0.2">
      <c r="A34" s="225" t="s">
        <v>214</v>
      </c>
      <c r="B34" s="313">
        <v>0</v>
      </c>
      <c r="C34" s="226"/>
      <c r="D34" s="313">
        <v>0</v>
      </c>
      <c r="E34" s="289">
        <v>0</v>
      </c>
      <c r="F34" s="314">
        <v>0</v>
      </c>
      <c r="G34" s="289">
        <v>0</v>
      </c>
      <c r="H34" s="314">
        <v>0</v>
      </c>
      <c r="I34" s="228">
        <v>6009</v>
      </c>
    </row>
    <row r="35" spans="1:9" x14ac:dyDescent="0.2">
      <c r="A35" s="154" t="s">
        <v>215</v>
      </c>
      <c r="B35" s="172">
        <v>0</v>
      </c>
      <c r="C35" s="155"/>
      <c r="D35" s="172">
        <v>4.9484603166748484E-5</v>
      </c>
      <c r="E35" s="288">
        <v>3117.53</v>
      </c>
      <c r="F35" s="308">
        <v>4.9484603166748484E-5</v>
      </c>
      <c r="G35" s="288">
        <v>3117.53</v>
      </c>
      <c r="H35" s="308">
        <v>0</v>
      </c>
      <c r="I35" s="162">
        <v>6011</v>
      </c>
    </row>
    <row r="36" spans="1:9" x14ac:dyDescent="0.2">
      <c r="A36" s="225" t="s">
        <v>216</v>
      </c>
      <c r="B36" s="313">
        <v>0</v>
      </c>
      <c r="C36" s="226"/>
      <c r="D36" s="313">
        <v>1.8400317457396776E-5</v>
      </c>
      <c r="E36" s="289">
        <v>1159.22</v>
      </c>
      <c r="F36" s="314">
        <v>1.8400317457396776E-5</v>
      </c>
      <c r="G36" s="289">
        <v>1159.22</v>
      </c>
      <c r="H36" s="314">
        <v>0</v>
      </c>
      <c r="I36" s="228">
        <v>6017</v>
      </c>
    </row>
    <row r="37" spans="1:9" x14ac:dyDescent="0.2">
      <c r="A37" s="154" t="s">
        <v>217</v>
      </c>
      <c r="B37" s="172">
        <v>0</v>
      </c>
      <c r="C37" s="155"/>
      <c r="D37" s="172">
        <v>3.4623476184980401E-4</v>
      </c>
      <c r="E37" s="288">
        <v>21812.79</v>
      </c>
      <c r="F37" s="308">
        <v>3.4623476184980401E-4</v>
      </c>
      <c r="G37" s="288">
        <v>21812.79</v>
      </c>
      <c r="H37" s="308">
        <v>0</v>
      </c>
      <c r="I37" s="162">
        <v>6025</v>
      </c>
    </row>
    <row r="38" spans="1:9" x14ac:dyDescent="0.2">
      <c r="A38" s="225" t="s">
        <v>218</v>
      </c>
      <c r="B38" s="313">
        <v>0</v>
      </c>
      <c r="C38" s="226"/>
      <c r="D38" s="313">
        <v>0</v>
      </c>
      <c r="E38" s="289">
        <v>0</v>
      </c>
      <c r="F38" s="314">
        <v>0</v>
      </c>
      <c r="G38" s="289">
        <v>0</v>
      </c>
      <c r="H38" s="314">
        <v>0</v>
      </c>
      <c r="I38" s="228">
        <v>7548</v>
      </c>
    </row>
    <row r="39" spans="1:9" x14ac:dyDescent="0.2">
      <c r="A39" s="154" t="s">
        <v>219</v>
      </c>
      <c r="B39" s="172">
        <v>0</v>
      </c>
      <c r="C39" s="155"/>
      <c r="D39" s="172">
        <v>0</v>
      </c>
      <c r="E39" s="288">
        <v>0</v>
      </c>
      <c r="F39" s="308">
        <v>0</v>
      </c>
      <c r="G39" s="288">
        <v>0</v>
      </c>
      <c r="H39" s="308">
        <v>0</v>
      </c>
      <c r="I39" s="162">
        <v>8192</v>
      </c>
    </row>
    <row r="40" spans="1:9" x14ac:dyDescent="0.2">
      <c r="A40" s="225" t="s">
        <v>220</v>
      </c>
      <c r="B40" s="313">
        <v>0</v>
      </c>
      <c r="C40" s="226"/>
      <c r="D40" s="313">
        <v>0</v>
      </c>
      <c r="E40" s="289">
        <v>0</v>
      </c>
      <c r="F40" s="314">
        <v>0</v>
      </c>
      <c r="G40" s="289">
        <v>0</v>
      </c>
      <c r="H40" s="314">
        <v>0</v>
      </c>
      <c r="I40" s="228">
        <v>8502</v>
      </c>
    </row>
    <row r="41" spans="1:9" x14ac:dyDescent="0.2">
      <c r="A41" s="154" t="s">
        <v>221</v>
      </c>
      <c r="B41" s="172">
        <v>0</v>
      </c>
      <c r="C41" s="155"/>
      <c r="D41" s="172">
        <v>0</v>
      </c>
      <c r="E41" s="288">
        <v>0</v>
      </c>
      <c r="F41" s="308">
        <v>0</v>
      </c>
      <c r="G41" s="288">
        <v>0</v>
      </c>
      <c r="H41" s="308">
        <v>0</v>
      </c>
      <c r="I41" s="162">
        <v>8550</v>
      </c>
    </row>
    <row r="42" spans="1:9" x14ac:dyDescent="0.2">
      <c r="A42" s="225" t="s">
        <v>222</v>
      </c>
      <c r="B42" s="313">
        <v>0</v>
      </c>
      <c r="C42" s="226"/>
      <c r="D42" s="313">
        <v>5.1239999991866665E-5</v>
      </c>
      <c r="E42" s="289">
        <v>3228.12</v>
      </c>
      <c r="F42" s="314">
        <v>5.1239999991866665E-5</v>
      </c>
      <c r="G42" s="289">
        <v>3228.12</v>
      </c>
      <c r="H42" s="314">
        <v>0</v>
      </c>
      <c r="I42" s="228">
        <v>8630</v>
      </c>
    </row>
    <row r="43" spans="1:9" x14ac:dyDescent="0.2">
      <c r="A43" s="310" t="s">
        <v>27</v>
      </c>
      <c r="B43" s="311">
        <v>1</v>
      </c>
      <c r="C43" s="284">
        <v>63000000.000000015</v>
      </c>
      <c r="D43" s="311">
        <v>1</v>
      </c>
      <c r="E43" s="284">
        <v>63000000.009999998</v>
      </c>
      <c r="F43" s="311">
        <v>6.2985369957829773E-17</v>
      </c>
      <c r="G43" s="284">
        <v>9.999983012676239E-3</v>
      </c>
      <c r="H43" s="312">
        <v>1.58729889090099E-10</v>
      </c>
      <c r="I43" s="223"/>
    </row>
    <row r="45" spans="1:9" x14ac:dyDescent="0.2">
      <c r="E45" s="250"/>
    </row>
  </sheetData>
  <sortState ref="A7:I33">
    <sortCondition descending="1" ref="E7:E33"/>
  </sortState>
  <pageMargins left="0.70866141732283472" right="0.70866141732283472" top="0.74803149606299213" bottom="0.74803149606299213" header="0.31496062992125984" footer="0.31496062992125984"/>
  <pageSetup paperSize="9" scale="63"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3"/>
  <sheetViews>
    <sheetView showGridLines="0" workbookViewId="0">
      <selection activeCell="A34" sqref="A34"/>
    </sheetView>
  </sheetViews>
  <sheetFormatPr defaultRowHeight="15" x14ac:dyDescent="0.2"/>
  <cols>
    <col min="1" max="1" width="46.88671875" customWidth="1"/>
    <col min="2" max="6" width="10.109375" customWidth="1"/>
    <col min="8" max="8" width="18" customWidth="1"/>
    <col min="9" max="9" width="14.5546875" bestFit="1" customWidth="1"/>
    <col min="12" max="12" width="37.77734375" bestFit="1" customWidth="1"/>
  </cols>
  <sheetData>
    <row r="1" spans="1:16" ht="15.75" x14ac:dyDescent="0.25">
      <c r="B1" s="9"/>
      <c r="C1" s="9"/>
      <c r="D1" s="9"/>
      <c r="E1" s="9"/>
    </row>
    <row r="2" spans="1:16" ht="15.75" x14ac:dyDescent="0.25">
      <c r="A2" s="1" t="s">
        <v>284</v>
      </c>
      <c r="B2" s="9"/>
      <c r="C2" s="9"/>
      <c r="D2" s="2"/>
      <c r="E2" s="9"/>
      <c r="H2" s="66" t="s">
        <v>285</v>
      </c>
    </row>
    <row r="3" spans="1:16" ht="15.75" x14ac:dyDescent="0.25">
      <c r="A3" s="2" t="s">
        <v>0</v>
      </c>
      <c r="B3" s="9"/>
      <c r="C3" s="9"/>
      <c r="D3" s="9"/>
      <c r="E3" s="9"/>
      <c r="H3" s="2"/>
    </row>
    <row r="4" spans="1:16" x14ac:dyDescent="0.2">
      <c r="H4" s="44"/>
      <c r="I4" s="44"/>
      <c r="J4" s="44"/>
      <c r="K4" s="44"/>
    </row>
    <row r="5" spans="1:16" ht="35.25" customHeight="1" thickBot="1" x14ac:dyDescent="0.25">
      <c r="A5" s="146" t="s">
        <v>2</v>
      </c>
      <c r="B5" s="147" t="s">
        <v>187</v>
      </c>
      <c r="C5" s="147" t="s">
        <v>233</v>
      </c>
      <c r="D5" s="147" t="s">
        <v>30</v>
      </c>
      <c r="E5" s="147" t="s">
        <v>31</v>
      </c>
      <c r="F5" s="159" t="s">
        <v>1</v>
      </c>
      <c r="H5" s="44"/>
      <c r="I5" s="44"/>
      <c r="J5" s="44"/>
      <c r="K5" s="44"/>
      <c r="L5" s="44"/>
      <c r="M5" s="44"/>
      <c r="N5" s="44"/>
      <c r="O5" s="44"/>
      <c r="P5" s="44"/>
    </row>
    <row r="6" spans="1:16" ht="15.75" thickTop="1" x14ac:dyDescent="0.2">
      <c r="A6" s="191" t="s">
        <v>35</v>
      </c>
      <c r="B6" s="150">
        <v>22509625.942924269</v>
      </c>
      <c r="C6" s="150">
        <v>23559224.029999997</v>
      </c>
      <c r="D6" s="150">
        <v>1049598.0870757289</v>
      </c>
      <c r="E6" s="170">
        <v>4.6628855127895281E-2</v>
      </c>
      <c r="F6" s="160">
        <v>7001</v>
      </c>
      <c r="H6" s="44"/>
      <c r="I6" s="251"/>
      <c r="J6" s="44"/>
      <c r="K6" s="179"/>
      <c r="L6" s="179"/>
      <c r="M6" s="44"/>
      <c r="N6" s="44"/>
      <c r="O6" s="44"/>
      <c r="P6" s="44"/>
    </row>
    <row r="7" spans="1:16" x14ac:dyDescent="0.2">
      <c r="A7" s="225" t="s">
        <v>37</v>
      </c>
      <c r="B7" s="226">
        <v>11988025.3499809</v>
      </c>
      <c r="C7" s="226">
        <v>12285073.24</v>
      </c>
      <c r="D7" s="226">
        <v>297047.89001910016</v>
      </c>
      <c r="E7" s="313">
        <v>2.4778717207131484E-2</v>
      </c>
      <c r="F7" s="228">
        <v>7007</v>
      </c>
      <c r="H7" s="44"/>
      <c r="I7" s="251"/>
      <c r="J7" s="44"/>
      <c r="K7" s="179"/>
      <c r="L7" s="179"/>
      <c r="M7" s="44"/>
      <c r="N7" s="44"/>
      <c r="O7" s="44"/>
      <c r="P7" s="44"/>
    </row>
    <row r="8" spans="1:16" x14ac:dyDescent="0.2">
      <c r="A8" s="222" t="s">
        <v>8</v>
      </c>
      <c r="B8" s="219">
        <v>9319068.9884495679</v>
      </c>
      <c r="C8" s="219">
        <v>10455185.48</v>
      </c>
      <c r="D8" s="219">
        <v>1136116.4915504325</v>
      </c>
      <c r="E8" s="309">
        <v>0.12191308948979575</v>
      </c>
      <c r="F8" s="223">
        <v>7004</v>
      </c>
      <c r="H8" s="44"/>
      <c r="I8" s="251"/>
      <c r="J8" s="44"/>
      <c r="K8" s="179"/>
      <c r="L8" s="179"/>
      <c r="M8" s="44"/>
      <c r="N8" s="44"/>
      <c r="O8" s="44"/>
      <c r="P8" s="44"/>
    </row>
    <row r="9" spans="1:16" x14ac:dyDescent="0.2">
      <c r="A9" s="225" t="s">
        <v>36</v>
      </c>
      <c r="B9" s="226">
        <v>8551142.4159431476</v>
      </c>
      <c r="C9" s="226">
        <v>9117745.8800000008</v>
      </c>
      <c r="D9" s="226">
        <v>566603.4640568532</v>
      </c>
      <c r="E9" s="313">
        <v>6.6260557536786127E-2</v>
      </c>
      <c r="F9" s="228">
        <v>7005</v>
      </c>
      <c r="H9" s="44"/>
      <c r="I9" s="251"/>
      <c r="J9" s="44"/>
      <c r="K9" s="179"/>
      <c r="L9" s="179"/>
      <c r="M9" s="44"/>
      <c r="N9" s="44"/>
      <c r="O9" s="44"/>
      <c r="P9" s="44"/>
    </row>
    <row r="10" spans="1:16" x14ac:dyDescent="0.2">
      <c r="A10" s="154" t="s">
        <v>7</v>
      </c>
      <c r="B10" s="155">
        <v>8822967.8547483273</v>
      </c>
      <c r="C10" s="155">
        <v>9059893.7599999998</v>
      </c>
      <c r="D10" s="155">
        <v>236925.90525167249</v>
      </c>
      <c r="E10" s="172">
        <v>2.6853311623952499E-2</v>
      </c>
      <c r="F10" s="162">
        <v>7003</v>
      </c>
      <c r="H10" s="44"/>
      <c r="I10" s="251"/>
      <c r="J10" s="44"/>
      <c r="K10" s="179"/>
      <c r="L10" s="179"/>
      <c r="M10" s="44"/>
      <c r="N10" s="44"/>
      <c r="O10" s="44"/>
      <c r="P10" s="44"/>
    </row>
    <row r="11" spans="1:16" x14ac:dyDescent="0.2">
      <c r="A11" s="152" t="s">
        <v>203</v>
      </c>
      <c r="B11" s="153">
        <v>5154256.0761999609</v>
      </c>
      <c r="C11" s="153">
        <v>5390240.6299999999</v>
      </c>
      <c r="D11" s="153">
        <v>235984.55380003899</v>
      </c>
      <c r="E11" s="171">
        <v>4.5784406190004734E-2</v>
      </c>
      <c r="F11" s="161">
        <v>7008</v>
      </c>
      <c r="H11" s="44"/>
      <c r="I11" s="251"/>
      <c r="J11" s="44"/>
      <c r="K11" s="179"/>
      <c r="L11" s="179"/>
      <c r="M11" s="44"/>
      <c r="N11" s="44"/>
      <c r="O11" s="44"/>
      <c r="P11" s="44"/>
    </row>
    <row r="12" spans="1:16" x14ac:dyDescent="0.2">
      <c r="A12" s="222" t="s">
        <v>9</v>
      </c>
      <c r="B12" s="219">
        <v>4247371.0207398729</v>
      </c>
      <c r="C12" s="219">
        <v>4537307.25</v>
      </c>
      <c r="D12" s="219">
        <v>289936.22926012706</v>
      </c>
      <c r="E12" s="172">
        <v>6.8262515293430026E-2</v>
      </c>
      <c r="F12" s="223">
        <v>7002</v>
      </c>
      <c r="H12" s="44"/>
      <c r="I12" s="251"/>
      <c r="J12" s="44"/>
      <c r="K12" s="179"/>
      <c r="L12" s="179"/>
      <c r="M12" s="44"/>
      <c r="N12" s="44"/>
      <c r="O12" s="44"/>
      <c r="P12" s="44"/>
    </row>
    <row r="13" spans="1:16" x14ac:dyDescent="0.2">
      <c r="A13" s="152" t="s">
        <v>10</v>
      </c>
      <c r="B13" s="153">
        <v>1972651.4707490816</v>
      </c>
      <c r="C13" s="153">
        <v>1884173.29</v>
      </c>
      <c r="D13" s="153">
        <v>-88478.180749081541</v>
      </c>
      <c r="E13" s="171">
        <v>-4.4852414154783977E-2</v>
      </c>
      <c r="F13" s="161">
        <v>7006</v>
      </c>
      <c r="H13" s="44"/>
      <c r="I13" s="251"/>
      <c r="J13" s="44"/>
      <c r="K13" s="179"/>
      <c r="L13" s="179"/>
      <c r="M13" s="44"/>
      <c r="N13" s="44"/>
      <c r="O13" s="44"/>
      <c r="P13" s="44"/>
    </row>
    <row r="14" spans="1:16" x14ac:dyDescent="0.2">
      <c r="A14" s="154" t="s">
        <v>12</v>
      </c>
      <c r="B14" s="155">
        <v>1328956.2186140718</v>
      </c>
      <c r="C14" s="155">
        <v>1295472.1499999999</v>
      </c>
      <c r="D14" s="155">
        <v>-33484.068614071934</v>
      </c>
      <c r="E14" s="172">
        <v>-2.5195765026022793E-2</v>
      </c>
      <c r="F14" s="162">
        <v>6004</v>
      </c>
      <c r="H14" s="44"/>
      <c r="I14" s="251"/>
      <c r="J14" s="44"/>
      <c r="K14" s="179"/>
      <c r="L14" s="179"/>
      <c r="M14" s="44"/>
      <c r="N14" s="44"/>
      <c r="O14" s="44"/>
      <c r="P14" s="44"/>
    </row>
    <row r="15" spans="1:16" x14ac:dyDescent="0.2">
      <c r="A15" s="225" t="s">
        <v>142</v>
      </c>
      <c r="B15" s="226">
        <v>344565.43890727253</v>
      </c>
      <c r="C15" s="226">
        <v>370435.28</v>
      </c>
      <c r="D15" s="226">
        <v>25869.841092727496</v>
      </c>
      <c r="E15" s="313">
        <v>7.5079616733381774E-2</v>
      </c>
      <c r="F15" s="228">
        <v>9386</v>
      </c>
      <c r="H15" s="44"/>
      <c r="I15" s="251"/>
      <c r="J15" s="44"/>
      <c r="K15" s="179"/>
      <c r="L15" s="179"/>
      <c r="M15" s="44"/>
      <c r="N15" s="44"/>
      <c r="O15" s="44"/>
      <c r="P15" s="44"/>
    </row>
    <row r="16" spans="1:16" x14ac:dyDescent="0.2">
      <c r="A16" s="154" t="s">
        <v>13</v>
      </c>
      <c r="B16" s="155">
        <v>342128.82806641416</v>
      </c>
      <c r="C16" s="155">
        <v>331379.21000000002</v>
      </c>
      <c r="D16" s="155">
        <v>-10749.618066414143</v>
      </c>
      <c r="E16" s="172">
        <v>-3.1419796242155379E-2</v>
      </c>
      <c r="F16" s="162">
        <v>6019</v>
      </c>
      <c r="H16" s="44"/>
      <c r="I16" s="251"/>
      <c r="J16" s="44"/>
      <c r="K16" s="179"/>
      <c r="L16" s="179"/>
      <c r="M16" s="44"/>
      <c r="N16" s="44"/>
      <c r="O16" s="44"/>
      <c r="P16" s="44"/>
    </row>
    <row r="17" spans="1:16" x14ac:dyDescent="0.2">
      <c r="A17" s="225" t="s">
        <v>14</v>
      </c>
      <c r="B17" s="226">
        <v>134586.91644506191</v>
      </c>
      <c r="C17" s="226">
        <v>199788.75</v>
      </c>
      <c r="D17" s="226">
        <v>65201.833554938086</v>
      </c>
      <c r="E17" s="171">
        <v>0.48445893016319558</v>
      </c>
      <c r="F17" s="228">
        <v>6013</v>
      </c>
      <c r="H17" s="44"/>
      <c r="I17" s="251"/>
      <c r="J17" s="44"/>
      <c r="K17" s="179"/>
      <c r="L17" s="179"/>
      <c r="M17" s="44"/>
      <c r="N17" s="44"/>
      <c r="O17" s="44"/>
      <c r="P17" s="44"/>
    </row>
    <row r="18" spans="1:16" x14ac:dyDescent="0.2">
      <c r="A18" s="222" t="s">
        <v>205</v>
      </c>
      <c r="B18" s="219">
        <v>69371.743939733729</v>
      </c>
      <c r="C18" s="219">
        <v>102748.28</v>
      </c>
      <c r="D18" s="219">
        <v>33376.536060266269</v>
      </c>
      <c r="E18" s="309">
        <v>0.4811258037460025</v>
      </c>
      <c r="F18" s="223">
        <v>8509</v>
      </c>
      <c r="H18" s="44"/>
      <c r="I18" s="251"/>
      <c r="J18" s="44"/>
      <c r="K18" s="179"/>
      <c r="L18" s="179"/>
      <c r="M18" s="44"/>
      <c r="N18" s="44"/>
      <c r="O18" s="44"/>
      <c r="P18" s="44"/>
    </row>
    <row r="19" spans="1:16" x14ac:dyDescent="0.2">
      <c r="A19" s="225" t="s">
        <v>19</v>
      </c>
      <c r="B19" s="226">
        <v>163396.25638697611</v>
      </c>
      <c r="C19" s="226">
        <v>87877.13</v>
      </c>
      <c r="D19" s="226">
        <v>-75519.126386976102</v>
      </c>
      <c r="E19" s="313">
        <v>-0.46218394507229077</v>
      </c>
      <c r="F19" s="228">
        <v>6007</v>
      </c>
      <c r="H19" s="44"/>
      <c r="I19" s="251"/>
      <c r="J19" s="44"/>
      <c r="K19" s="179"/>
      <c r="L19" s="179"/>
      <c r="M19" s="44"/>
      <c r="N19" s="44"/>
      <c r="O19" s="44"/>
      <c r="P19" s="44"/>
    </row>
    <row r="20" spans="1:16" x14ac:dyDescent="0.2">
      <c r="A20" s="222" t="s">
        <v>207</v>
      </c>
      <c r="B20" s="219">
        <v>51885.477905338033</v>
      </c>
      <c r="C20" s="219">
        <v>47168.1</v>
      </c>
      <c r="D20" s="219">
        <v>-4717.3779053380349</v>
      </c>
      <c r="E20" s="309">
        <v>-9.0919041238178636E-2</v>
      </c>
      <c r="F20" s="223">
        <v>8563</v>
      </c>
      <c r="H20" s="44"/>
      <c r="I20" s="251"/>
      <c r="J20" s="44"/>
      <c r="K20" s="179"/>
      <c r="L20" s="179"/>
      <c r="M20" s="44"/>
      <c r="N20" s="44"/>
      <c r="O20" s="44"/>
      <c r="P20" s="44"/>
    </row>
    <row r="21" spans="1:16" x14ac:dyDescent="0.2">
      <c r="A21" s="152" t="s">
        <v>211</v>
      </c>
      <c r="B21" s="153">
        <v>0</v>
      </c>
      <c r="C21" s="153">
        <v>17274.599999999999</v>
      </c>
      <c r="D21" s="153">
        <v>17274.599999999999</v>
      </c>
      <c r="E21" s="313">
        <v>0</v>
      </c>
      <c r="F21" s="161">
        <v>8979</v>
      </c>
      <c r="H21" s="44"/>
      <c r="I21" s="251"/>
      <c r="J21" s="44"/>
      <c r="K21" s="179"/>
      <c r="L21" s="179"/>
      <c r="M21" s="44"/>
      <c r="N21" s="44"/>
      <c r="O21" s="44"/>
      <c r="P21" s="44"/>
    </row>
    <row r="22" spans="1:16" x14ac:dyDescent="0.2">
      <c r="A22" s="222" t="s">
        <v>209</v>
      </c>
      <c r="B22" s="219">
        <v>0</v>
      </c>
      <c r="C22" s="219">
        <v>9012.94</v>
      </c>
      <c r="D22" s="219">
        <v>9012.94</v>
      </c>
      <c r="E22" s="172">
        <v>0</v>
      </c>
      <c r="F22" s="223">
        <v>8694</v>
      </c>
      <c r="H22" s="44"/>
      <c r="I22" s="251"/>
      <c r="J22" s="44"/>
      <c r="K22" s="179"/>
      <c r="L22" s="179"/>
      <c r="M22" s="44"/>
      <c r="N22" s="44"/>
      <c r="O22" s="44"/>
      <c r="P22" s="44"/>
    </row>
    <row r="23" spans="1:16" x14ac:dyDescent="0.2">
      <c r="A23" s="152" t="s">
        <v>200</v>
      </c>
      <c r="B23" s="153">
        <v>0</v>
      </c>
      <c r="C23" s="153">
        <v>0</v>
      </c>
      <c r="D23" s="153">
        <v>0</v>
      </c>
      <c r="E23" s="313">
        <v>0</v>
      </c>
      <c r="F23" s="161">
        <v>6006</v>
      </c>
      <c r="H23" s="44"/>
      <c r="I23" s="251"/>
      <c r="J23" s="44"/>
      <c r="K23" s="179"/>
      <c r="L23" s="179"/>
      <c r="M23" s="44"/>
      <c r="N23" s="44"/>
      <c r="O23" s="44"/>
      <c r="P23" s="44"/>
    </row>
    <row r="24" spans="1:16" x14ac:dyDescent="0.2">
      <c r="A24" s="222" t="s">
        <v>40</v>
      </c>
      <c r="B24" s="219">
        <v>0</v>
      </c>
      <c r="C24" s="219">
        <v>0</v>
      </c>
      <c r="D24" s="219">
        <v>0</v>
      </c>
      <c r="E24" s="309">
        <v>0</v>
      </c>
      <c r="F24" s="223">
        <v>6008</v>
      </c>
      <c r="H24" s="44"/>
      <c r="I24" s="251"/>
      <c r="J24" s="44"/>
      <c r="K24" s="179"/>
      <c r="L24" s="179"/>
      <c r="M24" s="44"/>
      <c r="N24" s="44"/>
      <c r="O24" s="44"/>
      <c r="P24" s="44"/>
    </row>
    <row r="25" spans="1:16" x14ac:dyDescent="0.2">
      <c r="A25" s="225" t="s">
        <v>15</v>
      </c>
      <c r="B25" s="226">
        <v>0</v>
      </c>
      <c r="C25" s="226">
        <v>0</v>
      </c>
      <c r="D25" s="226">
        <v>0</v>
      </c>
      <c r="E25" s="313">
        <v>0</v>
      </c>
      <c r="F25" s="228">
        <v>6010</v>
      </c>
      <c r="H25" s="44"/>
      <c r="I25" s="251"/>
      <c r="J25" s="44"/>
      <c r="K25" s="179"/>
      <c r="L25" s="179"/>
      <c r="M25" s="44"/>
      <c r="N25" s="44"/>
      <c r="O25" s="44"/>
      <c r="P25" s="44"/>
    </row>
    <row r="26" spans="1:16" x14ac:dyDescent="0.2">
      <c r="A26" s="222" t="s">
        <v>201</v>
      </c>
      <c r="B26" s="219">
        <v>0</v>
      </c>
      <c r="C26" s="219">
        <v>0</v>
      </c>
      <c r="D26" s="219">
        <v>0</v>
      </c>
      <c r="E26" s="309">
        <v>0</v>
      </c>
      <c r="F26" s="223">
        <v>6012</v>
      </c>
      <c r="H26" s="44"/>
      <c r="I26" s="251"/>
      <c r="J26" s="44"/>
      <c r="K26" s="179"/>
      <c r="L26" s="179"/>
      <c r="M26" s="44"/>
      <c r="N26" s="44"/>
      <c r="O26" s="44"/>
      <c r="P26" s="44"/>
    </row>
    <row r="27" spans="1:16" x14ac:dyDescent="0.2">
      <c r="A27" s="152" t="s">
        <v>202</v>
      </c>
      <c r="B27" s="153">
        <v>0</v>
      </c>
      <c r="C27" s="153">
        <v>0</v>
      </c>
      <c r="D27" s="153">
        <v>0</v>
      </c>
      <c r="E27" s="171">
        <v>0</v>
      </c>
      <c r="F27" s="161">
        <v>6014</v>
      </c>
      <c r="H27" s="44"/>
      <c r="I27" s="251"/>
      <c r="J27" s="44"/>
      <c r="K27" s="179"/>
      <c r="L27" s="179"/>
      <c r="M27" s="44"/>
      <c r="N27" s="44"/>
      <c r="O27" s="44"/>
      <c r="P27" s="44"/>
    </row>
    <row r="28" spans="1:16" x14ac:dyDescent="0.2">
      <c r="A28" s="222" t="s">
        <v>18</v>
      </c>
      <c r="B28" s="219">
        <v>0</v>
      </c>
      <c r="C28" s="219">
        <v>0</v>
      </c>
      <c r="D28" s="219">
        <v>0</v>
      </c>
      <c r="E28" s="172">
        <v>0</v>
      </c>
      <c r="F28" s="223">
        <v>6022</v>
      </c>
      <c r="H28" s="44"/>
      <c r="I28" s="251"/>
      <c r="J28" s="44"/>
      <c r="K28" s="179"/>
      <c r="L28" s="179"/>
      <c r="M28" s="44"/>
      <c r="N28" s="44"/>
      <c r="O28" s="44"/>
      <c r="P28" s="44"/>
    </row>
    <row r="29" spans="1:16" x14ac:dyDescent="0.2">
      <c r="A29" s="225" t="s">
        <v>204</v>
      </c>
      <c r="B29" s="226">
        <v>0</v>
      </c>
      <c r="C29" s="226">
        <v>0</v>
      </c>
      <c r="D29" s="226">
        <v>0</v>
      </c>
      <c r="E29" s="171">
        <v>0</v>
      </c>
      <c r="F29" s="228">
        <v>8396</v>
      </c>
      <c r="H29" s="44"/>
      <c r="I29" s="251"/>
      <c r="J29" s="44"/>
      <c r="K29" s="179"/>
      <c r="L29" s="179"/>
      <c r="M29" s="44"/>
      <c r="N29" s="44"/>
      <c r="O29" s="44"/>
      <c r="P29" s="44"/>
    </row>
    <row r="30" spans="1:16" x14ac:dyDescent="0.2">
      <c r="A30" s="154" t="s">
        <v>206</v>
      </c>
      <c r="B30" s="155">
        <v>0</v>
      </c>
      <c r="C30" s="155">
        <v>0</v>
      </c>
      <c r="D30" s="155">
        <v>0</v>
      </c>
      <c r="E30" s="309">
        <v>0</v>
      </c>
      <c r="F30" s="162">
        <v>8530</v>
      </c>
      <c r="H30" s="44"/>
      <c r="I30" s="251"/>
      <c r="J30" s="44"/>
      <c r="K30" s="179"/>
      <c r="L30" s="179"/>
      <c r="M30" s="44"/>
      <c r="N30" s="44"/>
      <c r="O30" s="44"/>
      <c r="P30" s="44"/>
    </row>
    <row r="31" spans="1:16" x14ac:dyDescent="0.2">
      <c r="A31" s="225" t="s">
        <v>208</v>
      </c>
      <c r="B31" s="226">
        <v>0</v>
      </c>
      <c r="C31" s="226">
        <v>0</v>
      </c>
      <c r="D31" s="226">
        <v>0</v>
      </c>
      <c r="E31" s="171">
        <v>0</v>
      </c>
      <c r="F31" s="228">
        <v>8619</v>
      </c>
      <c r="H31" s="44"/>
      <c r="I31" s="251"/>
      <c r="J31" s="44"/>
      <c r="K31" s="179"/>
      <c r="L31" s="179"/>
      <c r="M31" s="44"/>
      <c r="N31" s="44"/>
      <c r="O31" s="44"/>
      <c r="P31" s="44"/>
    </row>
    <row r="32" spans="1:16" x14ac:dyDescent="0.2">
      <c r="A32" s="154" t="s">
        <v>210</v>
      </c>
      <c r="B32" s="155">
        <v>0</v>
      </c>
      <c r="C32" s="155">
        <v>0</v>
      </c>
      <c r="D32" s="155">
        <v>0</v>
      </c>
      <c r="E32" s="309">
        <v>0</v>
      </c>
      <c r="F32" s="162">
        <v>8717</v>
      </c>
      <c r="H32" s="44"/>
      <c r="I32" s="44"/>
      <c r="J32" s="44"/>
      <c r="K32" s="179"/>
      <c r="L32" s="179"/>
      <c r="M32" s="44"/>
      <c r="N32" s="44"/>
      <c r="O32" s="44"/>
      <c r="P32" s="44"/>
    </row>
    <row r="33" spans="1:6" x14ac:dyDescent="0.2">
      <c r="A33" s="158" t="s">
        <v>27</v>
      </c>
      <c r="B33" s="145">
        <v>74999999.99999997</v>
      </c>
      <c r="C33" s="145">
        <v>78749999.999999985</v>
      </c>
      <c r="D33" s="145">
        <v>3750000.0000000037</v>
      </c>
      <c r="E33" s="181">
        <v>5.0000000000000072E-2</v>
      </c>
      <c r="F33" s="161"/>
    </row>
  </sheetData>
  <sortState ref="A6:F32">
    <sortCondition descending="1" ref="C6:C32"/>
  </sortState>
  <conditionalFormatting sqref="E6:E32">
    <cfRule type="cellIs" dxfId="72" priority="1" operator="lessThan">
      <formula>0</formula>
    </cfRule>
  </conditionalFormatting>
  <pageMargins left="0.70866141732283472" right="0.70866141732283472" top="0.74803149606299213" bottom="0.74803149606299213" header="0.31496062992125984" footer="0.31496062992125984"/>
  <pageSetup paperSize="9" scale="91"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3"/>
  <sheetViews>
    <sheetView showGridLines="0" workbookViewId="0">
      <selection activeCell="A34" sqref="A34"/>
    </sheetView>
  </sheetViews>
  <sheetFormatPr defaultRowHeight="15" x14ac:dyDescent="0.2"/>
  <cols>
    <col min="1" max="1" width="37.6640625" customWidth="1"/>
    <col min="2" max="6" width="10.109375" customWidth="1"/>
    <col min="8" max="8" width="27.6640625" customWidth="1"/>
  </cols>
  <sheetData>
    <row r="1" spans="1:8" ht="15.75" x14ac:dyDescent="0.25">
      <c r="B1" s="9"/>
      <c r="C1" s="9"/>
      <c r="D1" s="9"/>
      <c r="E1" s="9"/>
    </row>
    <row r="2" spans="1:8" ht="15.75" x14ac:dyDescent="0.25">
      <c r="A2" s="1" t="s">
        <v>286</v>
      </c>
      <c r="B2" s="9"/>
      <c r="C2" s="9"/>
      <c r="D2" s="2"/>
      <c r="E2" s="9"/>
      <c r="H2" s="66" t="s">
        <v>287</v>
      </c>
    </row>
    <row r="3" spans="1:8" ht="15.75" x14ac:dyDescent="0.25">
      <c r="A3" s="2" t="s">
        <v>0</v>
      </c>
      <c r="B3" s="9"/>
      <c r="C3" s="9"/>
      <c r="D3" s="9"/>
      <c r="E3" s="9"/>
      <c r="H3" s="2"/>
    </row>
    <row r="5" spans="1:8" ht="35.25" customHeight="1" thickBot="1" x14ac:dyDescent="0.25">
      <c r="A5" s="146" t="s">
        <v>2</v>
      </c>
      <c r="B5" s="147" t="s">
        <v>234</v>
      </c>
      <c r="C5" s="147" t="s">
        <v>235</v>
      </c>
      <c r="D5" s="147" t="s">
        <v>30</v>
      </c>
      <c r="E5" s="147" t="s">
        <v>31</v>
      </c>
      <c r="F5" s="159" t="s">
        <v>1</v>
      </c>
      <c r="H5" s="248"/>
    </row>
    <row r="6" spans="1:8" ht="15.75" thickTop="1" x14ac:dyDescent="0.2">
      <c r="A6" s="191" t="s">
        <v>35</v>
      </c>
      <c r="B6" s="150">
        <v>23916730.366656542</v>
      </c>
      <c r="C6" s="150">
        <v>23559224.029999997</v>
      </c>
      <c r="D6" s="150">
        <v>-357506.33665654436</v>
      </c>
      <c r="E6" s="170">
        <v>-1.4947960326339634E-2</v>
      </c>
      <c r="F6" s="183">
        <v>7001</v>
      </c>
      <c r="H6" s="248"/>
    </row>
    <row r="7" spans="1:8" x14ac:dyDescent="0.2">
      <c r="A7" s="225" t="s">
        <v>37</v>
      </c>
      <c r="B7" s="226">
        <v>12458355.889712654</v>
      </c>
      <c r="C7" s="226">
        <v>12285073.24</v>
      </c>
      <c r="D7" s="226">
        <v>-173282.64971265383</v>
      </c>
      <c r="E7" s="313">
        <v>-1.3908950044984669E-2</v>
      </c>
      <c r="F7" s="316">
        <v>7007</v>
      </c>
      <c r="H7" s="248"/>
    </row>
    <row r="8" spans="1:8" x14ac:dyDescent="0.2">
      <c r="A8" s="222" t="s">
        <v>8</v>
      </c>
      <c r="B8" s="219">
        <v>10553658.431748865</v>
      </c>
      <c r="C8" s="219">
        <v>10455185.48</v>
      </c>
      <c r="D8" s="219">
        <v>-98472.951748864725</v>
      </c>
      <c r="E8" s="172">
        <v>-9.3306934638538036E-3</v>
      </c>
      <c r="F8" s="315">
        <v>7004</v>
      </c>
      <c r="H8" s="248"/>
    </row>
    <row r="9" spans="1:8" x14ac:dyDescent="0.2">
      <c r="A9" s="225" t="s">
        <v>36</v>
      </c>
      <c r="B9" s="226">
        <v>8908348.6871606074</v>
      </c>
      <c r="C9" s="226">
        <v>9117745.8800000008</v>
      </c>
      <c r="D9" s="226">
        <v>209397.19283939339</v>
      </c>
      <c r="E9" s="171">
        <v>2.3505724819819034E-2</v>
      </c>
      <c r="F9" s="316">
        <v>7005</v>
      </c>
      <c r="H9" s="248"/>
    </row>
    <row r="10" spans="1:8" x14ac:dyDescent="0.2">
      <c r="A10" s="154" t="s">
        <v>7</v>
      </c>
      <c r="B10" s="155">
        <v>9098208.5394385848</v>
      </c>
      <c r="C10" s="155">
        <v>9059893.7599999998</v>
      </c>
      <c r="D10" s="155">
        <v>-38314.779438585043</v>
      </c>
      <c r="E10" s="309">
        <v>-4.211244364481153E-3</v>
      </c>
      <c r="F10" s="184">
        <v>7003</v>
      </c>
      <c r="H10" s="248"/>
    </row>
    <row r="11" spans="1:8" x14ac:dyDescent="0.2">
      <c r="A11" s="152" t="s">
        <v>203</v>
      </c>
      <c r="B11" s="153">
        <v>5392312.5535834497</v>
      </c>
      <c r="C11" s="153">
        <v>5390240.6299999999</v>
      </c>
      <c r="D11" s="153">
        <v>-2071.9235834497958</v>
      </c>
      <c r="E11" s="313">
        <v>-3.8423655210284563E-4</v>
      </c>
      <c r="F11" s="182">
        <v>7008</v>
      </c>
      <c r="H11" s="248"/>
    </row>
    <row r="12" spans="1:8" x14ac:dyDescent="0.2">
      <c r="A12" s="222" t="s">
        <v>9</v>
      </c>
      <c r="B12" s="219">
        <v>4630189.6129905786</v>
      </c>
      <c r="C12" s="219">
        <v>4537307.25</v>
      </c>
      <c r="D12" s="219">
        <v>-92882.362990578637</v>
      </c>
      <c r="E12" s="309">
        <v>-2.0060164000624402E-2</v>
      </c>
      <c r="F12" s="315">
        <v>7002</v>
      </c>
      <c r="H12" s="248"/>
    </row>
    <row r="13" spans="1:8" x14ac:dyDescent="0.2">
      <c r="A13" s="152" t="s">
        <v>10</v>
      </c>
      <c r="B13" s="153">
        <v>1914211.7968508436</v>
      </c>
      <c r="C13" s="153">
        <v>1884173.29</v>
      </c>
      <c r="D13" s="153">
        <v>-30038.506850843551</v>
      </c>
      <c r="E13" s="313">
        <v>-1.5692363248550268E-2</v>
      </c>
      <c r="F13" s="182">
        <v>7006</v>
      </c>
      <c r="H13" s="248"/>
    </row>
    <row r="14" spans="1:8" x14ac:dyDescent="0.2">
      <c r="A14" s="154" t="s">
        <v>12</v>
      </c>
      <c r="B14" s="155">
        <v>878795.57066283596</v>
      </c>
      <c r="C14" s="155">
        <v>1295472.1499999999</v>
      </c>
      <c r="D14" s="155">
        <v>416676.57933716394</v>
      </c>
      <c r="E14" s="172">
        <v>0.4741450608619745</v>
      </c>
      <c r="F14" s="184">
        <v>6004</v>
      </c>
      <c r="H14" s="248"/>
    </row>
    <row r="15" spans="1:8" x14ac:dyDescent="0.2">
      <c r="A15" s="225" t="s">
        <v>142</v>
      </c>
      <c r="B15" s="226">
        <v>375999.35409371858</v>
      </c>
      <c r="C15" s="226">
        <v>370435.28</v>
      </c>
      <c r="D15" s="226">
        <v>-5564.0740937185474</v>
      </c>
      <c r="E15" s="171">
        <v>-1.479809481888549E-2</v>
      </c>
      <c r="F15" s="316">
        <v>9386</v>
      </c>
      <c r="H15" s="248"/>
    </row>
    <row r="16" spans="1:8" x14ac:dyDescent="0.2">
      <c r="A16" s="154" t="s">
        <v>13</v>
      </c>
      <c r="B16" s="155">
        <v>338856.83882314689</v>
      </c>
      <c r="C16" s="155">
        <v>331379.21000000002</v>
      </c>
      <c r="D16" s="155">
        <v>-7477.6288231468643</v>
      </c>
      <c r="E16" s="172">
        <v>-2.2067221216832283E-2</v>
      </c>
      <c r="F16" s="184">
        <v>6019</v>
      </c>
      <c r="H16" s="248"/>
    </row>
    <row r="17" spans="1:8" x14ac:dyDescent="0.2">
      <c r="A17" s="225" t="s">
        <v>14</v>
      </c>
      <c r="B17" s="226">
        <v>161316.83561685091</v>
      </c>
      <c r="C17" s="226">
        <v>199788.75</v>
      </c>
      <c r="D17" s="226">
        <v>38471.914383149095</v>
      </c>
      <c r="E17" s="313">
        <v>0.23848666654065198</v>
      </c>
      <c r="F17" s="316">
        <v>6013</v>
      </c>
      <c r="H17" s="248"/>
    </row>
    <row r="18" spans="1:8" x14ac:dyDescent="0.2">
      <c r="A18" s="222" t="s">
        <v>205</v>
      </c>
      <c r="B18" s="219">
        <v>23785.84721760749</v>
      </c>
      <c r="C18" s="219">
        <v>102748.28</v>
      </c>
      <c r="D18" s="219">
        <v>78962.432782392512</v>
      </c>
      <c r="E18" s="172">
        <v>3.3197233657475325</v>
      </c>
      <c r="F18" s="315">
        <v>8509</v>
      </c>
      <c r="H18" s="248"/>
    </row>
    <row r="19" spans="1:8" x14ac:dyDescent="0.2">
      <c r="A19" s="225" t="s">
        <v>19</v>
      </c>
      <c r="B19" s="226">
        <v>90386.219426908516</v>
      </c>
      <c r="C19" s="226">
        <v>87877.13</v>
      </c>
      <c r="D19" s="226">
        <v>-2509.0894269085111</v>
      </c>
      <c r="E19" s="171">
        <v>-2.7759645693971133E-2</v>
      </c>
      <c r="F19" s="316">
        <v>6007</v>
      </c>
      <c r="H19" s="248"/>
    </row>
    <row r="20" spans="1:8" x14ac:dyDescent="0.2">
      <c r="A20" s="222" t="s">
        <v>207</v>
      </c>
      <c r="B20" s="219">
        <v>8843.4560168027874</v>
      </c>
      <c r="C20" s="219">
        <v>47168.1</v>
      </c>
      <c r="D20" s="219">
        <v>38324.643983197209</v>
      </c>
      <c r="E20" s="309">
        <v>4.3336727078621102</v>
      </c>
      <c r="F20" s="315">
        <v>8563</v>
      </c>
      <c r="H20" s="248"/>
    </row>
    <row r="21" spans="1:8" x14ac:dyDescent="0.2">
      <c r="A21" s="152" t="s">
        <v>211</v>
      </c>
      <c r="B21" s="153">
        <v>0</v>
      </c>
      <c r="C21" s="153">
        <v>17274.599999999999</v>
      </c>
      <c r="D21" s="153">
        <v>17274.599999999999</v>
      </c>
      <c r="E21" s="171">
        <v>0</v>
      </c>
      <c r="F21" s="182">
        <v>8979</v>
      </c>
      <c r="H21" s="248"/>
    </row>
    <row r="22" spans="1:8" x14ac:dyDescent="0.2">
      <c r="A22" s="222" t="s">
        <v>209</v>
      </c>
      <c r="B22" s="219">
        <v>0</v>
      </c>
      <c r="C22" s="219">
        <v>9012.94</v>
      </c>
      <c r="D22" s="219">
        <v>9012.94</v>
      </c>
      <c r="E22" s="309">
        <v>0</v>
      </c>
      <c r="F22" s="315">
        <v>8694</v>
      </c>
      <c r="H22" s="248"/>
    </row>
    <row r="23" spans="1:8" x14ac:dyDescent="0.2">
      <c r="A23" s="152" t="s">
        <v>200</v>
      </c>
      <c r="B23" s="153">
        <v>0</v>
      </c>
      <c r="C23" s="153">
        <v>0</v>
      </c>
      <c r="D23" s="153">
        <v>0</v>
      </c>
      <c r="E23" s="313">
        <v>0</v>
      </c>
      <c r="F23" s="182">
        <v>6006</v>
      </c>
      <c r="H23" s="248"/>
    </row>
    <row r="24" spans="1:8" x14ac:dyDescent="0.2">
      <c r="A24" s="222" t="s">
        <v>40</v>
      </c>
      <c r="B24" s="219">
        <v>0</v>
      </c>
      <c r="C24" s="219">
        <v>0</v>
      </c>
      <c r="D24" s="219">
        <v>0</v>
      </c>
      <c r="E24" s="172">
        <v>0</v>
      </c>
      <c r="F24" s="315">
        <v>6008</v>
      </c>
      <c r="H24" s="248"/>
    </row>
    <row r="25" spans="1:8" x14ac:dyDescent="0.2">
      <c r="A25" s="225" t="s">
        <v>15</v>
      </c>
      <c r="B25" s="226">
        <v>0</v>
      </c>
      <c r="C25" s="226">
        <v>0</v>
      </c>
      <c r="D25" s="226">
        <v>0</v>
      </c>
      <c r="E25" s="313">
        <v>0</v>
      </c>
      <c r="F25" s="316">
        <v>6010</v>
      </c>
      <c r="H25" s="248"/>
    </row>
    <row r="26" spans="1:8" x14ac:dyDescent="0.2">
      <c r="A26" s="222" t="s">
        <v>201</v>
      </c>
      <c r="B26" s="219">
        <v>0</v>
      </c>
      <c r="C26" s="219">
        <v>0</v>
      </c>
      <c r="D26" s="219">
        <v>0</v>
      </c>
      <c r="E26" s="309">
        <v>0</v>
      </c>
      <c r="F26" s="315">
        <v>6012</v>
      </c>
      <c r="H26" s="248"/>
    </row>
    <row r="27" spans="1:8" x14ac:dyDescent="0.2">
      <c r="A27" s="152" t="s">
        <v>202</v>
      </c>
      <c r="B27" s="153">
        <v>0</v>
      </c>
      <c r="C27" s="153">
        <v>0</v>
      </c>
      <c r="D27" s="153">
        <v>0</v>
      </c>
      <c r="E27" s="171">
        <v>0</v>
      </c>
      <c r="F27" s="182">
        <v>6014</v>
      </c>
      <c r="H27" s="248"/>
    </row>
    <row r="28" spans="1:8" x14ac:dyDescent="0.2">
      <c r="A28" s="222" t="s">
        <v>18</v>
      </c>
      <c r="B28" s="219">
        <v>0</v>
      </c>
      <c r="C28" s="219">
        <v>0</v>
      </c>
      <c r="D28" s="219">
        <v>0</v>
      </c>
      <c r="E28" s="172">
        <v>0</v>
      </c>
      <c r="F28" s="315">
        <v>6022</v>
      </c>
      <c r="H28" s="248"/>
    </row>
    <row r="29" spans="1:8" x14ac:dyDescent="0.2">
      <c r="A29" s="225" t="s">
        <v>204</v>
      </c>
      <c r="B29" s="226">
        <v>0</v>
      </c>
      <c r="C29" s="226">
        <v>0</v>
      </c>
      <c r="D29" s="226">
        <v>0</v>
      </c>
      <c r="E29" s="171">
        <v>0</v>
      </c>
      <c r="F29" s="316">
        <v>8396</v>
      </c>
      <c r="H29" s="248"/>
    </row>
    <row r="30" spans="1:8" x14ac:dyDescent="0.2">
      <c r="A30" s="154" t="s">
        <v>206</v>
      </c>
      <c r="B30" s="155">
        <v>0</v>
      </c>
      <c r="C30" s="155">
        <v>0</v>
      </c>
      <c r="D30" s="155">
        <v>0</v>
      </c>
      <c r="E30" s="309">
        <v>0</v>
      </c>
      <c r="F30" s="184">
        <v>8530</v>
      </c>
      <c r="H30" s="248"/>
    </row>
    <row r="31" spans="1:8" x14ac:dyDescent="0.2">
      <c r="A31" s="225" t="s">
        <v>208</v>
      </c>
      <c r="B31" s="226">
        <v>0</v>
      </c>
      <c r="C31" s="226">
        <v>0</v>
      </c>
      <c r="D31" s="226">
        <v>0</v>
      </c>
      <c r="E31" s="313">
        <v>0</v>
      </c>
      <c r="F31" s="316">
        <v>8619</v>
      </c>
      <c r="H31" s="248"/>
    </row>
    <row r="32" spans="1:8" x14ac:dyDescent="0.2">
      <c r="A32" s="154" t="s">
        <v>210</v>
      </c>
      <c r="B32" s="155">
        <v>0</v>
      </c>
      <c r="C32" s="155">
        <v>0</v>
      </c>
      <c r="D32" s="155">
        <v>0</v>
      </c>
      <c r="E32" s="309">
        <v>0</v>
      </c>
      <c r="F32" s="184">
        <v>8717</v>
      </c>
      <c r="H32" s="248"/>
    </row>
    <row r="33" spans="1:8" x14ac:dyDescent="0.2">
      <c r="A33" s="158" t="s">
        <v>27</v>
      </c>
      <c r="B33" s="145">
        <v>78750000</v>
      </c>
      <c r="C33" s="145">
        <v>78749999.999999985</v>
      </c>
      <c r="D33" s="145">
        <v>2.2901076590642333E-9</v>
      </c>
      <c r="E33" s="178">
        <v>2.908073217859344E-17</v>
      </c>
      <c r="F33" s="182"/>
      <c r="H33" s="248"/>
    </row>
    <row r="34" spans="1:8" x14ac:dyDescent="0.2">
      <c r="H34" s="248"/>
    </row>
    <row r="35" spans="1:8" x14ac:dyDescent="0.2">
      <c r="H35" s="248"/>
    </row>
    <row r="36" spans="1:8" x14ac:dyDescent="0.2">
      <c r="H36" s="248"/>
    </row>
    <row r="37" spans="1:8" x14ac:dyDescent="0.2">
      <c r="H37" s="248"/>
    </row>
    <row r="38" spans="1:8" x14ac:dyDescent="0.2">
      <c r="H38" s="248"/>
    </row>
    <row r="39" spans="1:8" x14ac:dyDescent="0.2">
      <c r="H39" s="248"/>
    </row>
    <row r="40" spans="1:8" x14ac:dyDescent="0.2">
      <c r="H40" s="248"/>
    </row>
    <row r="41" spans="1:8" x14ac:dyDescent="0.2">
      <c r="H41" s="248"/>
    </row>
    <row r="42" spans="1:8" x14ac:dyDescent="0.2">
      <c r="H42" s="248"/>
    </row>
    <row r="43" spans="1:8" x14ac:dyDescent="0.2">
      <c r="H43" s="248"/>
    </row>
  </sheetData>
  <sortState ref="A6:F32">
    <sortCondition descending="1" ref="C6:C32"/>
  </sortState>
  <conditionalFormatting sqref="E6:E32">
    <cfRule type="cellIs" dxfId="71" priority="2" operator="lessThan">
      <formula>0</formula>
    </cfRule>
  </conditionalFormatting>
  <conditionalFormatting sqref="E33">
    <cfRule type="cellIs" dxfId="70" priority="1" operator="lessThan">
      <formula>0</formula>
    </cfRule>
  </conditionalFormatting>
  <pageMargins left="0.70866141732283472" right="0.70866141732283472" top="0.74803149606299213" bottom="0.74803149606299213" header="0.31496062992125984" footer="0.31496062992125984"/>
  <pageSetup paperSize="9" scale="8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42"/>
  <sheetViews>
    <sheetView showGridLines="0" topLeftCell="A13" workbookViewId="0">
      <selection activeCell="A43" sqref="A43"/>
    </sheetView>
  </sheetViews>
  <sheetFormatPr defaultRowHeight="15" x14ac:dyDescent="0.2"/>
  <cols>
    <col min="1" max="1" width="46.88671875" customWidth="1"/>
    <col min="2" max="9" width="10.109375" customWidth="1"/>
  </cols>
  <sheetData>
    <row r="1" spans="1:15" ht="15.75" x14ac:dyDescent="0.25">
      <c r="A1" s="66" t="s">
        <v>288</v>
      </c>
      <c r="B1" s="9"/>
      <c r="C1" s="9"/>
      <c r="D1" s="9"/>
      <c r="E1" s="9"/>
    </row>
    <row r="2" spans="1:15" ht="15.75" x14ac:dyDescent="0.25">
      <c r="A2" s="1" t="s">
        <v>289</v>
      </c>
      <c r="B2" s="9"/>
      <c r="C2" s="9"/>
      <c r="D2" s="2"/>
      <c r="E2" s="9"/>
      <c r="H2" s="66" t="s">
        <v>288</v>
      </c>
    </row>
    <row r="3" spans="1:15" ht="15.75" x14ac:dyDescent="0.25">
      <c r="A3" s="2" t="s">
        <v>0</v>
      </c>
      <c r="B3" s="9"/>
      <c r="C3" s="9"/>
      <c r="D3" s="9"/>
      <c r="E3" s="9"/>
      <c r="G3" s="2"/>
      <c r="I3" s="2"/>
    </row>
    <row r="4" spans="1:15" x14ac:dyDescent="0.2">
      <c r="J4" s="51"/>
      <c r="K4" s="51"/>
      <c r="L4" s="305"/>
      <c r="M4" s="306"/>
      <c r="N4" s="51"/>
      <c r="O4" s="51"/>
    </row>
    <row r="5" spans="1:15" ht="24.75" thickBot="1" x14ac:dyDescent="0.25">
      <c r="A5" s="146" t="s">
        <v>2</v>
      </c>
      <c r="B5" s="147" t="s">
        <v>189</v>
      </c>
      <c r="C5" s="147" t="s">
        <v>237</v>
      </c>
      <c r="D5" s="147" t="s">
        <v>231</v>
      </c>
      <c r="E5" s="147" t="s">
        <v>236</v>
      </c>
      <c r="F5" s="147" t="s">
        <v>34</v>
      </c>
      <c r="G5" s="147" t="s">
        <v>30</v>
      </c>
      <c r="H5" s="147" t="s">
        <v>31</v>
      </c>
      <c r="I5" s="67" t="s">
        <v>1</v>
      </c>
    </row>
    <row r="6" spans="1:15" ht="15.75" thickTop="1" x14ac:dyDescent="0.2">
      <c r="A6" s="191" t="s">
        <v>35</v>
      </c>
      <c r="B6" s="170">
        <v>0.2991647495873016</v>
      </c>
      <c r="C6" s="150">
        <v>23559224.029999997</v>
      </c>
      <c r="D6" s="307">
        <v>0.31451158142037949</v>
      </c>
      <c r="E6" s="287">
        <v>24767787.039999999</v>
      </c>
      <c r="F6" s="307">
        <v>1.534683183307789E-2</v>
      </c>
      <c r="G6" s="287">
        <v>1208563.0100000016</v>
      </c>
      <c r="H6" s="307">
        <v>5.1298931087926915E-2</v>
      </c>
      <c r="I6" s="68">
        <v>7001</v>
      </c>
    </row>
    <row r="7" spans="1:15" x14ac:dyDescent="0.2">
      <c r="A7" s="225" t="s">
        <v>37</v>
      </c>
      <c r="B7" s="313">
        <v>0.15600093003174606</v>
      </c>
      <c r="C7" s="226">
        <v>12285073.24</v>
      </c>
      <c r="D7" s="314">
        <v>0.15698512467847811</v>
      </c>
      <c r="E7" s="289">
        <v>12362578.57</v>
      </c>
      <c r="F7" s="314">
        <v>9.8419464673205059E-4</v>
      </c>
      <c r="G7" s="289">
        <v>77505.330000000075</v>
      </c>
      <c r="H7" s="314">
        <v>6.3089025588910592E-3</v>
      </c>
      <c r="I7" s="321">
        <v>7007</v>
      </c>
    </row>
    <row r="8" spans="1:15" x14ac:dyDescent="0.2">
      <c r="A8" s="222" t="s">
        <v>8</v>
      </c>
      <c r="B8" s="309">
        <v>0.1327642600634921</v>
      </c>
      <c r="C8" s="219">
        <v>10455185.48</v>
      </c>
      <c r="D8" s="308">
        <v>0.12084127084179795</v>
      </c>
      <c r="E8" s="288">
        <v>9516250.0800000001</v>
      </c>
      <c r="F8" s="308">
        <v>-1.1922989221694144E-2</v>
      </c>
      <c r="G8" s="288">
        <v>-938935.40000000037</v>
      </c>
      <c r="H8" s="308">
        <v>-8.9805714283703014E-2</v>
      </c>
      <c r="I8" s="68">
        <v>7004</v>
      </c>
    </row>
    <row r="9" spans="1:15" x14ac:dyDescent="0.2">
      <c r="A9" s="225" t="s">
        <v>36</v>
      </c>
      <c r="B9" s="313">
        <v>0.11578090006349209</v>
      </c>
      <c r="C9" s="226">
        <v>9117745.8800000008</v>
      </c>
      <c r="D9" s="314">
        <v>0.11500232341396797</v>
      </c>
      <c r="E9" s="289">
        <v>9056432.9700000007</v>
      </c>
      <c r="F9" s="314">
        <v>-7.7857664952411809E-4</v>
      </c>
      <c r="G9" s="289">
        <v>-61312.910000000149</v>
      </c>
      <c r="H9" s="314">
        <v>-6.7245688580213139E-3</v>
      </c>
      <c r="I9" s="321">
        <v>7005</v>
      </c>
    </row>
    <row r="10" spans="1:15" x14ac:dyDescent="0.2">
      <c r="A10" s="154" t="s">
        <v>7</v>
      </c>
      <c r="B10" s="172">
        <v>0.11504626996825398</v>
      </c>
      <c r="C10" s="155">
        <v>9059893.7599999998</v>
      </c>
      <c r="D10" s="308">
        <v>0.1085386902719316</v>
      </c>
      <c r="E10" s="288">
        <v>8547421.8599999994</v>
      </c>
      <c r="F10" s="308">
        <v>-6.5075796963223881E-3</v>
      </c>
      <c r="G10" s="288">
        <v>-512471.90000000037</v>
      </c>
      <c r="H10" s="308">
        <v>-5.6564890668210265E-2</v>
      </c>
      <c r="I10" s="68">
        <v>7003</v>
      </c>
    </row>
    <row r="11" spans="1:15" x14ac:dyDescent="0.2">
      <c r="A11" s="152" t="s">
        <v>203</v>
      </c>
      <c r="B11" s="171">
        <v>6.8447500063492081E-2</v>
      </c>
      <c r="C11" s="153">
        <v>5390240.6299999999</v>
      </c>
      <c r="D11" s="314">
        <v>7.4698435292101795E-2</v>
      </c>
      <c r="E11" s="289">
        <v>5882501.7800000003</v>
      </c>
      <c r="F11" s="314">
        <v>6.2509352286097136E-3</v>
      </c>
      <c r="G11" s="289">
        <v>492261.15000000037</v>
      </c>
      <c r="H11" s="314">
        <v>9.1324522185570842E-2</v>
      </c>
      <c r="I11" s="321">
        <v>7008</v>
      </c>
    </row>
    <row r="12" spans="1:15" x14ac:dyDescent="0.2">
      <c r="A12" s="222" t="s">
        <v>9</v>
      </c>
      <c r="B12" s="309">
        <v>5.7616600000000011E-2</v>
      </c>
      <c r="C12" s="219">
        <v>4537307.25</v>
      </c>
      <c r="D12" s="308">
        <v>5.4478195294669442E-2</v>
      </c>
      <c r="E12" s="288">
        <v>4290157.88</v>
      </c>
      <c r="F12" s="308">
        <v>-3.1384047053305691E-3</v>
      </c>
      <c r="G12" s="288">
        <v>-247149.37000000011</v>
      </c>
      <c r="H12" s="308">
        <v>-5.4470494586849966E-2</v>
      </c>
      <c r="I12" s="68">
        <v>7002</v>
      </c>
    </row>
    <row r="13" spans="1:15" x14ac:dyDescent="0.2">
      <c r="A13" s="152" t="s">
        <v>10</v>
      </c>
      <c r="B13" s="171">
        <v>2.3926010031746037E-2</v>
      </c>
      <c r="C13" s="153">
        <v>1884173.29</v>
      </c>
      <c r="D13" s="314">
        <v>2.4474629965146082E-2</v>
      </c>
      <c r="E13" s="289">
        <v>1927377.11</v>
      </c>
      <c r="F13" s="314">
        <v>5.4861993340004495E-4</v>
      </c>
      <c r="G13" s="289">
        <v>43203.820000000065</v>
      </c>
      <c r="H13" s="314">
        <v>2.2929854822429877E-2</v>
      </c>
      <c r="I13" s="321">
        <v>7006</v>
      </c>
    </row>
    <row r="14" spans="1:15" x14ac:dyDescent="0.2">
      <c r="A14" s="154" t="s">
        <v>12</v>
      </c>
      <c r="B14" s="172">
        <v>1.645044E-2</v>
      </c>
      <c r="C14" s="155">
        <v>1295472.1499999999</v>
      </c>
      <c r="D14" s="308">
        <v>1.5501531299618856E-2</v>
      </c>
      <c r="E14" s="288">
        <v>1220745.5900000001</v>
      </c>
      <c r="F14" s="308">
        <v>-9.4890870038114375E-4</v>
      </c>
      <c r="G14" s="288">
        <v>-74726.559999999823</v>
      </c>
      <c r="H14" s="308">
        <v>-5.7682876470945228E-2</v>
      </c>
      <c r="I14" s="68">
        <v>6004</v>
      </c>
    </row>
    <row r="15" spans="1:15" x14ac:dyDescent="0.2">
      <c r="A15" s="225" t="s">
        <v>142</v>
      </c>
      <c r="B15" s="313">
        <v>4.7039400634920651E-3</v>
      </c>
      <c r="C15" s="226">
        <v>370435.28</v>
      </c>
      <c r="D15" s="314">
        <v>4.33737066611589E-3</v>
      </c>
      <c r="E15" s="289">
        <v>341567.94</v>
      </c>
      <c r="F15" s="314">
        <v>-3.6656939737617512E-4</v>
      </c>
      <c r="G15" s="289">
        <v>-28867.340000000026</v>
      </c>
      <c r="H15" s="314">
        <v>-7.7928160622282042E-2</v>
      </c>
      <c r="I15" s="321">
        <v>9386</v>
      </c>
    </row>
    <row r="16" spans="1:15" x14ac:dyDescent="0.2">
      <c r="A16" s="154" t="s">
        <v>13</v>
      </c>
      <c r="B16" s="172">
        <v>4.2079899682539697E-3</v>
      </c>
      <c r="C16" s="155">
        <v>331379.21000000002</v>
      </c>
      <c r="D16" s="308">
        <v>4.4772256502251147E-3</v>
      </c>
      <c r="E16" s="288">
        <v>352581.52</v>
      </c>
      <c r="F16" s="308">
        <v>2.6923568197114497E-4</v>
      </c>
      <c r="G16" s="288">
        <v>21202.309999999998</v>
      </c>
      <c r="H16" s="308">
        <v>6.3982016252618859E-2</v>
      </c>
      <c r="I16" s="68">
        <v>6019</v>
      </c>
    </row>
    <row r="17" spans="1:9" x14ac:dyDescent="0.2">
      <c r="A17" s="225" t="s">
        <v>14</v>
      </c>
      <c r="B17" s="313">
        <v>2.5370000000000006E-3</v>
      </c>
      <c r="C17" s="226">
        <v>199788.75</v>
      </c>
      <c r="D17" s="314">
        <v>3.0656222218329371E-3</v>
      </c>
      <c r="E17" s="289">
        <v>241417.75</v>
      </c>
      <c r="F17" s="314">
        <v>5.2862222183293643E-4</v>
      </c>
      <c r="G17" s="289">
        <v>41629</v>
      </c>
      <c r="H17" s="314">
        <v>0.2083650856216879</v>
      </c>
      <c r="I17" s="321">
        <v>6013</v>
      </c>
    </row>
    <row r="18" spans="1:9" x14ac:dyDescent="0.2">
      <c r="A18" s="222" t="s">
        <v>205</v>
      </c>
      <c r="B18" s="309">
        <v>1.3047400634920638E-3</v>
      </c>
      <c r="C18" s="219">
        <v>102748.28</v>
      </c>
      <c r="D18" s="308">
        <v>1.2456421585719821E-3</v>
      </c>
      <c r="E18" s="288">
        <v>98094.32</v>
      </c>
      <c r="F18" s="308">
        <v>-5.9097904920081719E-5</v>
      </c>
      <c r="G18" s="288">
        <v>-4653.9599999999919</v>
      </c>
      <c r="H18" s="308">
        <v>-4.5294772817608159E-2</v>
      </c>
      <c r="I18" s="68">
        <v>8509</v>
      </c>
    </row>
    <row r="19" spans="1:9" ht="15.75" thickBot="1" x14ac:dyDescent="0.25">
      <c r="A19" s="225" t="s">
        <v>19</v>
      </c>
      <c r="B19" s="313">
        <v>1.1159000634920638E-3</v>
      </c>
      <c r="C19" s="226">
        <v>87877.13</v>
      </c>
      <c r="D19" s="314">
        <v>1.197158983974964E-3</v>
      </c>
      <c r="E19" s="289">
        <v>94276.27</v>
      </c>
      <c r="F19" s="314">
        <v>8.1258920482900256E-5</v>
      </c>
      <c r="G19" s="289">
        <v>6399.1399999999994</v>
      </c>
      <c r="H19" s="314">
        <v>7.2819173771378282E-2</v>
      </c>
      <c r="I19" s="321">
        <v>6007</v>
      </c>
    </row>
    <row r="20" spans="1:9" ht="15.75" thickTop="1" x14ac:dyDescent="0.2">
      <c r="A20" s="340" t="s">
        <v>207</v>
      </c>
      <c r="B20" s="309">
        <v>5.9896000000000005E-4</v>
      </c>
      <c r="C20" s="219">
        <v>47168.1</v>
      </c>
      <c r="D20" s="308">
        <v>4.1770031740727621E-4</v>
      </c>
      <c r="E20" s="288">
        <v>32893.9</v>
      </c>
      <c r="F20" s="308">
        <v>-1.8125968259272385E-4</v>
      </c>
      <c r="G20" s="288">
        <v>-14274.199999999997</v>
      </c>
      <c r="H20" s="308">
        <v>-0.30262401919941651</v>
      </c>
      <c r="I20" s="68">
        <v>8563</v>
      </c>
    </row>
    <row r="21" spans="1:9" x14ac:dyDescent="0.2">
      <c r="A21" s="152" t="s">
        <v>211</v>
      </c>
      <c r="B21" s="171">
        <v>2.1936000000000001E-4</v>
      </c>
      <c r="C21" s="153">
        <v>17274.599999999999</v>
      </c>
      <c r="D21" s="314">
        <v>0</v>
      </c>
      <c r="E21" s="289">
        <v>0</v>
      </c>
      <c r="F21" s="314">
        <v>-2.1936000000000001E-4</v>
      </c>
      <c r="G21" s="289">
        <v>-17274.599999999999</v>
      </c>
      <c r="H21" s="314">
        <v>-1</v>
      </c>
      <c r="I21" s="321">
        <v>8979</v>
      </c>
    </row>
    <row r="22" spans="1:9" x14ac:dyDescent="0.2">
      <c r="A22" s="222" t="s">
        <v>209</v>
      </c>
      <c r="B22" s="309">
        <v>1.1445003174603178E-4</v>
      </c>
      <c r="C22" s="219">
        <v>9012.94</v>
      </c>
      <c r="D22" s="308">
        <v>2.2749752378063527E-4</v>
      </c>
      <c r="E22" s="288">
        <v>17915.43</v>
      </c>
      <c r="F22" s="308">
        <v>1.1304749203460349E-4</v>
      </c>
      <c r="G22" s="288">
        <v>8902.49</v>
      </c>
      <c r="H22" s="308">
        <v>0.98774539717339727</v>
      </c>
      <c r="I22" s="68">
        <v>8694</v>
      </c>
    </row>
    <row r="23" spans="1:9" x14ac:dyDescent="0.2">
      <c r="A23" s="152" t="s">
        <v>200</v>
      </c>
      <c r="B23" s="171">
        <v>0</v>
      </c>
      <c r="C23" s="153">
        <v>0</v>
      </c>
      <c r="D23" s="314">
        <v>0</v>
      </c>
      <c r="E23" s="289">
        <v>0</v>
      </c>
      <c r="F23" s="314">
        <v>0</v>
      </c>
      <c r="G23" s="289">
        <v>0</v>
      </c>
      <c r="H23" s="314">
        <v>0</v>
      </c>
      <c r="I23" s="321">
        <v>6006</v>
      </c>
    </row>
    <row r="24" spans="1:9" x14ac:dyDescent="0.2">
      <c r="A24" s="222" t="s">
        <v>40</v>
      </c>
      <c r="B24" s="309">
        <v>0</v>
      </c>
      <c r="C24" s="219">
        <v>0</v>
      </c>
      <c r="D24" s="308">
        <v>0</v>
      </c>
      <c r="E24" s="288">
        <v>0</v>
      </c>
      <c r="F24" s="308">
        <v>0</v>
      </c>
      <c r="G24" s="288">
        <v>0</v>
      </c>
      <c r="H24" s="308">
        <v>0</v>
      </c>
      <c r="I24" s="68">
        <v>6008</v>
      </c>
    </row>
    <row r="25" spans="1:9" x14ac:dyDescent="0.2">
      <c r="A25" s="225" t="s">
        <v>15</v>
      </c>
      <c r="B25" s="313">
        <v>0</v>
      </c>
      <c r="C25" s="226">
        <v>0</v>
      </c>
      <c r="D25" s="314">
        <v>0</v>
      </c>
      <c r="E25" s="289">
        <v>0</v>
      </c>
      <c r="F25" s="314">
        <v>0</v>
      </c>
      <c r="G25" s="289">
        <v>0</v>
      </c>
      <c r="H25" s="314">
        <v>0</v>
      </c>
      <c r="I25" s="321">
        <v>6010</v>
      </c>
    </row>
    <row r="26" spans="1:9" x14ac:dyDescent="0.2">
      <c r="A26" s="222" t="s">
        <v>201</v>
      </c>
      <c r="B26" s="309">
        <v>0</v>
      </c>
      <c r="C26" s="219">
        <v>0</v>
      </c>
      <c r="D26" s="308">
        <v>0</v>
      </c>
      <c r="E26" s="288">
        <v>0</v>
      </c>
      <c r="F26" s="308">
        <v>0</v>
      </c>
      <c r="G26" s="288">
        <v>0</v>
      </c>
      <c r="H26" s="308">
        <v>0</v>
      </c>
      <c r="I26" s="68">
        <v>6012</v>
      </c>
    </row>
    <row r="27" spans="1:9" x14ac:dyDescent="0.2">
      <c r="A27" s="152" t="s">
        <v>202</v>
      </c>
      <c r="B27" s="171">
        <v>0</v>
      </c>
      <c r="C27" s="153">
        <v>0</v>
      </c>
      <c r="D27" s="314">
        <v>0</v>
      </c>
      <c r="E27" s="289">
        <v>0</v>
      </c>
      <c r="F27" s="314">
        <v>0</v>
      </c>
      <c r="G27" s="289">
        <v>0</v>
      </c>
      <c r="H27" s="314">
        <v>0</v>
      </c>
      <c r="I27" s="321">
        <v>6014</v>
      </c>
    </row>
    <row r="28" spans="1:9" x14ac:dyDescent="0.2">
      <c r="A28" s="222" t="s">
        <v>18</v>
      </c>
      <c r="B28" s="309">
        <v>0</v>
      </c>
      <c r="C28" s="219">
        <v>0</v>
      </c>
      <c r="D28" s="308">
        <v>0</v>
      </c>
      <c r="E28" s="288">
        <v>0</v>
      </c>
      <c r="F28" s="308">
        <v>0</v>
      </c>
      <c r="G28" s="288">
        <v>0</v>
      </c>
      <c r="H28" s="308">
        <v>0</v>
      </c>
      <c r="I28" s="68">
        <v>6022</v>
      </c>
    </row>
    <row r="29" spans="1:9" x14ac:dyDescent="0.2">
      <c r="A29" s="225" t="s">
        <v>204</v>
      </c>
      <c r="B29" s="313">
        <v>0</v>
      </c>
      <c r="C29" s="226">
        <v>0</v>
      </c>
      <c r="D29" s="314">
        <v>0</v>
      </c>
      <c r="E29" s="289">
        <v>0</v>
      </c>
      <c r="F29" s="314">
        <v>0</v>
      </c>
      <c r="G29" s="289">
        <v>0</v>
      </c>
      <c r="H29" s="314">
        <v>0</v>
      </c>
      <c r="I29" s="321">
        <v>8396</v>
      </c>
    </row>
    <row r="30" spans="1:9" x14ac:dyDescent="0.2">
      <c r="A30" s="154" t="s">
        <v>206</v>
      </c>
      <c r="B30" s="172">
        <v>0</v>
      </c>
      <c r="C30" s="155">
        <v>0</v>
      </c>
      <c r="D30" s="308">
        <v>0</v>
      </c>
      <c r="E30" s="288">
        <v>0</v>
      </c>
      <c r="F30" s="308">
        <v>0</v>
      </c>
      <c r="G30" s="288">
        <v>0</v>
      </c>
      <c r="H30" s="308">
        <v>0</v>
      </c>
      <c r="I30" s="68">
        <v>8530</v>
      </c>
    </row>
    <row r="31" spans="1:9" x14ac:dyDescent="0.2">
      <c r="A31" s="225" t="s">
        <v>208</v>
      </c>
      <c r="B31" s="313">
        <v>0</v>
      </c>
      <c r="C31" s="226">
        <v>0</v>
      </c>
      <c r="D31" s="314">
        <v>0</v>
      </c>
      <c r="E31" s="289">
        <v>0</v>
      </c>
      <c r="F31" s="314">
        <v>0</v>
      </c>
      <c r="G31" s="289">
        <v>0</v>
      </c>
      <c r="H31" s="314">
        <v>0</v>
      </c>
      <c r="I31" s="321">
        <v>8619</v>
      </c>
    </row>
    <row r="32" spans="1:9" x14ac:dyDescent="0.2">
      <c r="A32" s="163" t="s">
        <v>210</v>
      </c>
      <c r="B32" s="172">
        <v>0</v>
      </c>
      <c r="C32" s="155">
        <v>0</v>
      </c>
      <c r="D32" s="308">
        <v>0</v>
      </c>
      <c r="E32" s="288">
        <v>0</v>
      </c>
      <c r="F32" s="308">
        <v>0</v>
      </c>
      <c r="G32" s="288">
        <v>0</v>
      </c>
      <c r="H32" s="308">
        <v>0</v>
      </c>
      <c r="I32" s="68">
        <v>8717</v>
      </c>
    </row>
    <row r="33" spans="1:9" x14ac:dyDescent="0.2">
      <c r="A33" s="225" t="s">
        <v>214</v>
      </c>
      <c r="B33" s="313"/>
      <c r="C33" s="226"/>
      <c r="D33" s="314">
        <v>0</v>
      </c>
      <c r="E33" s="289">
        <v>0</v>
      </c>
      <c r="F33" s="314">
        <v>0</v>
      </c>
      <c r="G33" s="289">
        <v>0</v>
      </c>
      <c r="H33" s="314">
        <v>0</v>
      </c>
      <c r="I33" s="321">
        <v>6009</v>
      </c>
    </row>
    <row r="34" spans="1:9" x14ac:dyDescent="0.2">
      <c r="A34" s="154" t="s">
        <v>215</v>
      </c>
      <c r="B34" s="172"/>
      <c r="C34" s="155"/>
      <c r="D34" s="308">
        <v>0</v>
      </c>
      <c r="E34" s="288">
        <v>0</v>
      </c>
      <c r="F34" s="308">
        <v>0</v>
      </c>
      <c r="G34" s="288">
        <v>0</v>
      </c>
      <c r="H34" s="308">
        <v>0</v>
      </c>
      <c r="I34" s="68">
        <v>6011</v>
      </c>
    </row>
    <row r="35" spans="1:9" x14ac:dyDescent="0.2">
      <c r="A35" s="225" t="s">
        <v>216</v>
      </c>
      <c r="B35" s="313"/>
      <c r="C35" s="226"/>
      <c r="D35" s="314">
        <v>0</v>
      </c>
      <c r="E35" s="289">
        <v>0</v>
      </c>
      <c r="F35" s="314">
        <v>0</v>
      </c>
      <c r="G35" s="289">
        <v>0</v>
      </c>
      <c r="H35" s="314">
        <v>0</v>
      </c>
      <c r="I35" s="321">
        <v>6017</v>
      </c>
    </row>
    <row r="36" spans="1:9" x14ac:dyDescent="0.2">
      <c r="A36" s="154" t="s">
        <v>217</v>
      </c>
      <c r="B36" s="172"/>
      <c r="C36" s="155"/>
      <c r="D36" s="308">
        <v>0</v>
      </c>
      <c r="E36" s="288">
        <v>0</v>
      </c>
      <c r="F36" s="308">
        <v>0</v>
      </c>
      <c r="G36" s="288">
        <v>0</v>
      </c>
      <c r="H36" s="308">
        <v>0</v>
      </c>
      <c r="I36" s="68">
        <v>6025</v>
      </c>
    </row>
    <row r="37" spans="1:9" x14ac:dyDescent="0.2">
      <c r="A37" s="225" t="s">
        <v>218</v>
      </c>
      <c r="B37" s="313"/>
      <c r="C37" s="226"/>
      <c r="D37" s="314">
        <v>0</v>
      </c>
      <c r="E37" s="289">
        <v>0</v>
      </c>
      <c r="F37" s="314">
        <v>0</v>
      </c>
      <c r="G37" s="289">
        <v>0</v>
      </c>
      <c r="H37" s="314">
        <v>0</v>
      </c>
      <c r="I37" s="321">
        <v>7548</v>
      </c>
    </row>
    <row r="38" spans="1:9" x14ac:dyDescent="0.2">
      <c r="A38" s="154" t="s">
        <v>219</v>
      </c>
      <c r="B38" s="172"/>
      <c r="C38" s="155"/>
      <c r="D38" s="308">
        <v>0</v>
      </c>
      <c r="E38" s="288">
        <v>0</v>
      </c>
      <c r="F38" s="308">
        <v>0</v>
      </c>
      <c r="G38" s="288">
        <v>0</v>
      </c>
      <c r="H38" s="308">
        <v>0</v>
      </c>
      <c r="I38" s="68">
        <v>8192</v>
      </c>
    </row>
    <row r="39" spans="1:9" x14ac:dyDescent="0.2">
      <c r="A39" s="225" t="s">
        <v>220</v>
      </c>
      <c r="B39" s="313"/>
      <c r="C39" s="226"/>
      <c r="D39" s="314">
        <v>0</v>
      </c>
      <c r="E39" s="289">
        <v>0</v>
      </c>
      <c r="F39" s="314">
        <v>0</v>
      </c>
      <c r="G39" s="289">
        <v>0</v>
      </c>
      <c r="H39" s="314">
        <v>0</v>
      </c>
      <c r="I39" s="321">
        <v>8502</v>
      </c>
    </row>
    <row r="40" spans="1:9" x14ac:dyDescent="0.2">
      <c r="A40" s="154" t="s">
        <v>221</v>
      </c>
      <c r="B40" s="172"/>
      <c r="C40" s="155"/>
      <c r="D40" s="308">
        <v>0</v>
      </c>
      <c r="E40" s="288">
        <v>0</v>
      </c>
      <c r="F40" s="308">
        <v>0</v>
      </c>
      <c r="G40" s="288">
        <v>0</v>
      </c>
      <c r="H40" s="308">
        <v>0</v>
      </c>
      <c r="I40" s="68">
        <v>8550</v>
      </c>
    </row>
    <row r="41" spans="1:9" x14ac:dyDescent="0.2">
      <c r="A41" s="225" t="s">
        <v>222</v>
      </c>
      <c r="B41" s="313"/>
      <c r="C41" s="226"/>
      <c r="D41" s="314">
        <v>0</v>
      </c>
      <c r="E41" s="289">
        <v>0</v>
      </c>
      <c r="F41" s="314">
        <v>0</v>
      </c>
      <c r="G41" s="289">
        <v>0</v>
      </c>
      <c r="H41" s="314">
        <v>0</v>
      </c>
      <c r="I41" s="321">
        <v>8630</v>
      </c>
    </row>
    <row r="42" spans="1:9" x14ac:dyDescent="0.2">
      <c r="A42" s="310" t="s">
        <v>27</v>
      </c>
      <c r="B42" s="311">
        <v>1</v>
      </c>
      <c r="C42" s="317">
        <v>78749999.999999985</v>
      </c>
      <c r="D42" s="318">
        <v>1.0000000000000002</v>
      </c>
      <c r="E42" s="319">
        <v>78750000.00999999</v>
      </c>
      <c r="F42" s="320">
        <v>0</v>
      </c>
      <c r="G42" s="319">
        <v>1.000000130625267E-2</v>
      </c>
      <c r="H42" s="318">
        <v>1.2698414357146251E-10</v>
      </c>
      <c r="I42" s="68"/>
    </row>
  </sheetData>
  <sortState ref="A6:I41">
    <sortCondition descending="1" ref="C6:C41"/>
  </sortState>
  <pageMargins left="0.70866141732283472" right="0.70866141732283472" top="0.74803149606299213" bottom="0.74803149606299213" header="0.31496062992125984" footer="0.31496062992125984"/>
  <pageSetup paperSize="9" scale="67"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868"/>
  <sheetViews>
    <sheetView showGridLines="0" topLeftCell="A22" zoomScaleNormal="100" workbookViewId="0">
      <selection activeCell="A49" sqref="A49"/>
    </sheetView>
  </sheetViews>
  <sheetFormatPr defaultColWidth="8.88671875" defaultRowHeight="12.75" x14ac:dyDescent="0.2"/>
  <cols>
    <col min="1" max="1" width="46.88671875" style="15" customWidth="1"/>
    <col min="2" max="9" width="11.77734375" style="12" customWidth="1"/>
    <col min="10" max="19" width="10.44140625" style="12" customWidth="1"/>
    <col min="20" max="28" width="9.33203125" style="12" customWidth="1"/>
    <col min="29" max="29" width="11.33203125" style="335" customWidth="1"/>
    <col min="30" max="32" width="14.109375" style="12" customWidth="1"/>
    <col min="33" max="41" width="10.5546875" style="12" customWidth="1"/>
    <col min="42" max="42" width="13.44140625" style="13" bestFit="1" customWidth="1"/>
    <col min="43" max="43" width="12.6640625" style="14" bestFit="1" customWidth="1"/>
    <col min="44" max="16384" width="8.88671875" style="15"/>
  </cols>
  <sheetData>
    <row r="1" spans="1:43" ht="15.75" x14ac:dyDescent="0.25">
      <c r="B1" s="334"/>
      <c r="C1" s="9"/>
      <c r="D1" s="9"/>
      <c r="E1" s="9"/>
    </row>
    <row r="2" spans="1:43" ht="15.75" x14ac:dyDescent="0.25">
      <c r="A2" s="1" t="s">
        <v>290</v>
      </c>
      <c r="B2" s="9"/>
      <c r="C2" s="9"/>
      <c r="D2" s="325"/>
      <c r="E2" s="344"/>
      <c r="H2" s="66" t="s">
        <v>291</v>
      </c>
    </row>
    <row r="3" spans="1:43" ht="15.75" x14ac:dyDescent="0.25">
      <c r="A3" s="2" t="s">
        <v>0</v>
      </c>
      <c r="B3" s="9"/>
      <c r="C3" s="9"/>
      <c r="D3" s="323"/>
      <c r="E3" s="323"/>
    </row>
    <row r="4" spans="1:43" x14ac:dyDescent="0.2">
      <c r="A4" s="345" t="s">
        <v>251</v>
      </c>
      <c r="B4" s="346">
        <v>7001</v>
      </c>
      <c r="C4" s="347">
        <v>7002</v>
      </c>
      <c r="D4" s="347">
        <v>7003</v>
      </c>
      <c r="E4" s="347">
        <v>7004</v>
      </c>
      <c r="F4" s="347">
        <v>7005</v>
      </c>
      <c r="G4" s="347">
        <v>7006</v>
      </c>
      <c r="H4" s="347">
        <v>7007</v>
      </c>
      <c r="I4" s="347">
        <v>7008</v>
      </c>
      <c r="J4" s="347">
        <v>6004</v>
      </c>
      <c r="K4" s="347">
        <v>6006</v>
      </c>
      <c r="L4" s="347">
        <v>6007</v>
      </c>
      <c r="M4" s="343">
        <v>6008</v>
      </c>
      <c r="N4" s="348">
        <v>6010</v>
      </c>
      <c r="O4" s="347">
        <v>6012</v>
      </c>
      <c r="P4" s="347">
        <v>6013</v>
      </c>
      <c r="Q4" s="347">
        <v>6014</v>
      </c>
      <c r="R4" s="347">
        <v>6019</v>
      </c>
      <c r="S4" s="347">
        <v>6022</v>
      </c>
      <c r="T4" s="347">
        <v>8396</v>
      </c>
      <c r="U4" s="347">
        <v>8509</v>
      </c>
      <c r="V4" s="347">
        <v>8530</v>
      </c>
      <c r="W4" s="347">
        <v>8563</v>
      </c>
      <c r="X4" s="347">
        <v>8619</v>
      </c>
      <c r="Y4" s="347">
        <v>8694</v>
      </c>
      <c r="Z4" s="347">
        <v>8717</v>
      </c>
      <c r="AA4" s="347">
        <v>8979</v>
      </c>
      <c r="AB4" s="347">
        <v>9386</v>
      </c>
    </row>
    <row r="5" spans="1:43" s="25" customFormat="1" ht="48.75" thickBot="1" x14ac:dyDescent="0.25">
      <c r="A5" s="28" t="s">
        <v>45</v>
      </c>
      <c r="B5" s="29" t="s">
        <v>6</v>
      </c>
      <c r="C5" s="29" t="s">
        <v>9</v>
      </c>
      <c r="D5" s="29" t="s">
        <v>7</v>
      </c>
      <c r="E5" s="29" t="s">
        <v>8</v>
      </c>
      <c r="F5" s="29" t="s">
        <v>36</v>
      </c>
      <c r="G5" s="29" t="s">
        <v>10</v>
      </c>
      <c r="H5" s="29" t="s">
        <v>37</v>
      </c>
      <c r="I5" s="28" t="s">
        <v>11</v>
      </c>
      <c r="J5" s="29" t="s">
        <v>12</v>
      </c>
      <c r="K5" s="29" t="s">
        <v>16</v>
      </c>
      <c r="L5" s="29" t="s">
        <v>19</v>
      </c>
      <c r="M5" s="29" t="s">
        <v>40</v>
      </c>
      <c r="N5" s="29" t="s">
        <v>15</v>
      </c>
      <c r="O5" s="29" t="s">
        <v>22</v>
      </c>
      <c r="P5" s="29" t="s">
        <v>14</v>
      </c>
      <c r="Q5" s="28" t="s">
        <v>20</v>
      </c>
      <c r="R5" s="29" t="s">
        <v>13</v>
      </c>
      <c r="S5" s="29" t="s">
        <v>18</v>
      </c>
      <c r="T5" s="29" t="s">
        <v>41</v>
      </c>
      <c r="U5" s="29" t="s">
        <v>17</v>
      </c>
      <c r="V5" s="29" t="s">
        <v>25</v>
      </c>
      <c r="W5" s="29" t="s">
        <v>21</v>
      </c>
      <c r="X5" s="29" t="s">
        <v>42</v>
      </c>
      <c r="Y5" s="28" t="s">
        <v>24</v>
      </c>
      <c r="Z5" s="29" t="s">
        <v>26</v>
      </c>
      <c r="AA5" s="29" t="s">
        <v>23</v>
      </c>
      <c r="AB5" s="29" t="s">
        <v>39</v>
      </c>
      <c r="AC5" s="336" t="s">
        <v>38</v>
      </c>
      <c r="AD5" s="21"/>
      <c r="AE5" s="21"/>
      <c r="AF5" s="21"/>
      <c r="AG5" s="22"/>
      <c r="AH5" s="21"/>
      <c r="AI5" s="21"/>
      <c r="AJ5" s="21"/>
      <c r="AK5" s="21"/>
      <c r="AL5" s="21"/>
      <c r="AM5" s="21"/>
      <c r="AN5" s="21"/>
      <c r="AO5" s="21"/>
      <c r="AP5" s="23"/>
      <c r="AQ5" s="24"/>
    </row>
    <row r="6" spans="1:43" s="82" customFormat="1" ht="17.25" customHeight="1" thickTop="1" x14ac:dyDescent="0.2">
      <c r="A6" s="77" t="s">
        <v>46</v>
      </c>
      <c r="B6" s="326">
        <v>367737.9395751885</v>
      </c>
      <c r="C6" s="326">
        <v>158823.92217231353</v>
      </c>
      <c r="D6" s="326">
        <v>514586.77067462198</v>
      </c>
      <c r="E6" s="326">
        <v>325996.19354972063</v>
      </c>
      <c r="F6" s="326">
        <v>253119.21073476423</v>
      </c>
      <c r="G6" s="326">
        <v>54743.27347602362</v>
      </c>
      <c r="H6" s="326">
        <v>189959.15896180188</v>
      </c>
      <c r="I6" s="326">
        <v>342145.45922514767</v>
      </c>
      <c r="J6" s="326">
        <v>13685.818369005907</v>
      </c>
      <c r="K6" s="326">
        <v>0</v>
      </c>
      <c r="L6" s="326">
        <v>6842.9091845029516</v>
      </c>
      <c r="M6" s="326">
        <v>0</v>
      </c>
      <c r="N6" s="326">
        <v>6842.9091845029516</v>
      </c>
      <c r="O6" s="326">
        <v>0</v>
      </c>
      <c r="P6" s="326">
        <v>0</v>
      </c>
      <c r="Q6" s="326">
        <v>0</v>
      </c>
      <c r="R6" s="326">
        <v>6842.9091845029525</v>
      </c>
      <c r="S6" s="326">
        <v>0</v>
      </c>
      <c r="T6" s="326">
        <v>0</v>
      </c>
      <c r="U6" s="326">
        <v>0</v>
      </c>
      <c r="V6" s="326">
        <v>0</v>
      </c>
      <c r="W6" s="326">
        <v>0</v>
      </c>
      <c r="X6" s="326">
        <v>0</v>
      </c>
      <c r="Y6" s="326">
        <v>0</v>
      </c>
      <c r="Z6" s="326">
        <v>0</v>
      </c>
      <c r="AA6" s="326">
        <v>0</v>
      </c>
      <c r="AB6" s="326">
        <v>0</v>
      </c>
      <c r="AC6" s="337">
        <v>2241326.4742920962</v>
      </c>
      <c r="AD6" s="78"/>
      <c r="AE6" s="78"/>
      <c r="AF6" s="78"/>
      <c r="AG6" s="79"/>
      <c r="AH6" s="78"/>
      <c r="AI6" s="78"/>
      <c r="AJ6" s="78"/>
      <c r="AK6" s="78"/>
      <c r="AL6" s="78"/>
      <c r="AM6" s="78"/>
      <c r="AN6" s="78"/>
      <c r="AO6" s="78"/>
      <c r="AP6" s="80"/>
      <c r="AQ6" s="81"/>
    </row>
    <row r="7" spans="1:43" s="82" customFormat="1" ht="17.25" customHeight="1" x14ac:dyDescent="0.2">
      <c r="A7" s="83" t="s">
        <v>47</v>
      </c>
      <c r="B7" s="341">
        <v>280388.20383500837</v>
      </c>
      <c r="C7" s="341">
        <v>115474.09248848734</v>
      </c>
      <c r="D7" s="341">
        <v>2780102.9289339371</v>
      </c>
      <c r="E7" s="341">
        <v>0</v>
      </c>
      <c r="F7" s="341">
        <v>494571.26130995096</v>
      </c>
      <c r="G7" s="341">
        <v>1525968.7481441584</v>
      </c>
      <c r="H7" s="341">
        <v>216064.85750068063</v>
      </c>
      <c r="I7" s="341">
        <v>156959.22941953651</v>
      </c>
      <c r="J7" s="341">
        <v>34214.545922514764</v>
      </c>
      <c r="K7" s="341">
        <v>0</v>
      </c>
      <c r="L7" s="341">
        <v>31990.600437551297</v>
      </c>
      <c r="M7" s="341">
        <v>0</v>
      </c>
      <c r="N7" s="341">
        <v>0</v>
      </c>
      <c r="O7" s="341">
        <v>0</v>
      </c>
      <c r="P7" s="341">
        <v>0</v>
      </c>
      <c r="Q7" s="341">
        <v>0</v>
      </c>
      <c r="R7" s="341">
        <v>0</v>
      </c>
      <c r="S7" s="341">
        <v>0</v>
      </c>
      <c r="T7" s="341">
        <v>0</v>
      </c>
      <c r="U7" s="341">
        <v>0</v>
      </c>
      <c r="V7" s="341">
        <v>0</v>
      </c>
      <c r="W7" s="341">
        <v>0</v>
      </c>
      <c r="X7" s="341">
        <v>0</v>
      </c>
      <c r="Y7" s="341">
        <v>0</v>
      </c>
      <c r="Z7" s="341">
        <v>0</v>
      </c>
      <c r="AA7" s="341">
        <v>0</v>
      </c>
      <c r="AB7" s="341">
        <v>0</v>
      </c>
      <c r="AC7" s="342">
        <v>5635734.4679918271</v>
      </c>
      <c r="AD7" s="78"/>
      <c r="AE7" s="78"/>
      <c r="AF7" s="78"/>
      <c r="AG7" s="79"/>
      <c r="AH7" s="78"/>
      <c r="AI7" s="78"/>
      <c r="AJ7" s="78"/>
      <c r="AK7" s="78"/>
      <c r="AL7" s="78"/>
      <c r="AM7" s="78"/>
      <c r="AN7" s="78"/>
      <c r="AO7" s="78"/>
      <c r="AP7" s="80"/>
      <c r="AQ7" s="81"/>
    </row>
    <row r="8" spans="1:43" s="82" customFormat="1" ht="17.25" customHeight="1" x14ac:dyDescent="0.2">
      <c r="A8" s="77" t="s">
        <v>48</v>
      </c>
      <c r="B8" s="326">
        <v>564197.8622622682</v>
      </c>
      <c r="C8" s="326">
        <v>51869.251618532384</v>
      </c>
      <c r="D8" s="326">
        <v>130015.2745055561</v>
      </c>
      <c r="E8" s="326">
        <v>88957.81939853837</v>
      </c>
      <c r="F8" s="326">
        <v>119750.91072880168</v>
      </c>
      <c r="G8" s="326">
        <v>0</v>
      </c>
      <c r="H8" s="326">
        <v>462717.51905608957</v>
      </c>
      <c r="I8" s="326">
        <v>41057.455107017726</v>
      </c>
      <c r="J8" s="326">
        <v>6842.9091845029534</v>
      </c>
      <c r="K8" s="326">
        <v>0</v>
      </c>
      <c r="L8" s="326">
        <v>0</v>
      </c>
      <c r="M8" s="326">
        <v>0</v>
      </c>
      <c r="N8" s="326">
        <v>5132.1818883772139</v>
      </c>
      <c r="O8" s="326">
        <v>0</v>
      </c>
      <c r="P8" s="326">
        <v>0</v>
      </c>
      <c r="Q8" s="326">
        <v>0</v>
      </c>
      <c r="R8" s="326">
        <v>0</v>
      </c>
      <c r="S8" s="326">
        <v>0</v>
      </c>
      <c r="T8" s="326">
        <v>0</v>
      </c>
      <c r="U8" s="326">
        <v>0</v>
      </c>
      <c r="V8" s="326">
        <v>0</v>
      </c>
      <c r="W8" s="326">
        <v>0</v>
      </c>
      <c r="X8" s="326">
        <v>0</v>
      </c>
      <c r="Y8" s="326">
        <v>0</v>
      </c>
      <c r="Z8" s="326">
        <v>0</v>
      </c>
      <c r="AA8" s="326">
        <v>0</v>
      </c>
      <c r="AB8" s="326">
        <v>8622.0655724737226</v>
      </c>
      <c r="AC8" s="337">
        <v>1479163.2493221576</v>
      </c>
      <c r="AD8" s="78"/>
      <c r="AE8" s="78"/>
      <c r="AF8" s="78"/>
      <c r="AG8" s="79"/>
      <c r="AH8" s="78"/>
      <c r="AI8" s="78"/>
      <c r="AJ8" s="78"/>
      <c r="AK8" s="78"/>
      <c r="AL8" s="78"/>
      <c r="AM8" s="78"/>
      <c r="AN8" s="78"/>
      <c r="AO8" s="78"/>
      <c r="AP8" s="80"/>
      <c r="AQ8" s="81"/>
    </row>
    <row r="9" spans="1:43" s="82" customFormat="1" ht="17.25" customHeight="1" x14ac:dyDescent="0.2">
      <c r="A9" s="83" t="s">
        <v>49</v>
      </c>
      <c r="B9" s="341">
        <v>1304429.5632958747</v>
      </c>
      <c r="C9" s="341">
        <v>0</v>
      </c>
      <c r="D9" s="341">
        <v>547432.73476023623</v>
      </c>
      <c r="E9" s="341">
        <v>1028147.1049715684</v>
      </c>
      <c r="F9" s="341">
        <v>51321.818883772146</v>
      </c>
      <c r="G9" s="341">
        <v>629547.64497427165</v>
      </c>
      <c r="H9" s="341">
        <v>320077.07710512547</v>
      </c>
      <c r="I9" s="341">
        <v>119750.91072880171</v>
      </c>
      <c r="J9" s="341">
        <v>546919.51657139859</v>
      </c>
      <c r="K9" s="341">
        <v>0</v>
      </c>
      <c r="L9" s="341">
        <v>0</v>
      </c>
      <c r="M9" s="341">
        <v>0</v>
      </c>
      <c r="N9" s="341">
        <v>0</v>
      </c>
      <c r="O9" s="341">
        <v>0</v>
      </c>
      <c r="P9" s="341">
        <v>58164.728068275086</v>
      </c>
      <c r="Q9" s="341">
        <v>0</v>
      </c>
      <c r="R9" s="341">
        <v>0</v>
      </c>
      <c r="S9" s="341">
        <v>0</v>
      </c>
      <c r="T9" s="341">
        <v>0</v>
      </c>
      <c r="U9" s="341">
        <v>0</v>
      </c>
      <c r="V9" s="341">
        <v>0</v>
      </c>
      <c r="W9" s="341">
        <v>0</v>
      </c>
      <c r="X9" s="341">
        <v>0</v>
      </c>
      <c r="Y9" s="341">
        <v>0</v>
      </c>
      <c r="Z9" s="341">
        <v>0</v>
      </c>
      <c r="AA9" s="341">
        <v>0</v>
      </c>
      <c r="AB9" s="341">
        <v>0</v>
      </c>
      <c r="AC9" s="342">
        <v>4605791.0993593242</v>
      </c>
      <c r="AD9" s="78"/>
      <c r="AE9" s="78"/>
      <c r="AF9" s="78"/>
      <c r="AG9" s="79"/>
      <c r="AH9" s="78"/>
      <c r="AI9" s="78"/>
      <c r="AJ9" s="78"/>
      <c r="AK9" s="78"/>
      <c r="AL9" s="78"/>
      <c r="AM9" s="78"/>
      <c r="AN9" s="78"/>
      <c r="AO9" s="78"/>
      <c r="AP9" s="80"/>
      <c r="AQ9" s="81"/>
    </row>
    <row r="10" spans="1:43" s="82" customFormat="1" ht="17.25" customHeight="1" x14ac:dyDescent="0.2">
      <c r="A10" s="77" t="s">
        <v>50</v>
      </c>
      <c r="B10" s="326">
        <v>5592538.6037646495</v>
      </c>
      <c r="C10" s="326">
        <v>0</v>
      </c>
      <c r="D10" s="326">
        <v>195022.91175833414</v>
      </c>
      <c r="E10" s="326">
        <v>431958.64227174886</v>
      </c>
      <c r="F10" s="326">
        <v>119750.91072880168</v>
      </c>
      <c r="G10" s="326">
        <v>0</v>
      </c>
      <c r="H10" s="326">
        <v>6007561.045804753</v>
      </c>
      <c r="I10" s="326">
        <v>20015.509364671143</v>
      </c>
      <c r="J10" s="326">
        <v>17107.272961257382</v>
      </c>
      <c r="K10" s="326">
        <v>0</v>
      </c>
      <c r="L10" s="326">
        <v>0</v>
      </c>
      <c r="M10" s="326">
        <v>0</v>
      </c>
      <c r="N10" s="326">
        <v>0</v>
      </c>
      <c r="O10" s="326">
        <v>0</v>
      </c>
      <c r="P10" s="326">
        <v>17107.272961257378</v>
      </c>
      <c r="Q10" s="326">
        <v>0</v>
      </c>
      <c r="R10" s="326">
        <v>0</v>
      </c>
      <c r="S10" s="326">
        <v>0</v>
      </c>
      <c r="T10" s="326">
        <v>0</v>
      </c>
      <c r="U10" s="326">
        <v>0</v>
      </c>
      <c r="V10" s="326">
        <v>0</v>
      </c>
      <c r="W10" s="326">
        <v>0</v>
      </c>
      <c r="X10" s="326">
        <v>0</v>
      </c>
      <c r="Y10" s="326">
        <v>0</v>
      </c>
      <c r="Z10" s="326">
        <v>0</v>
      </c>
      <c r="AA10" s="326">
        <v>0</v>
      </c>
      <c r="AB10" s="326">
        <v>0</v>
      </c>
      <c r="AC10" s="337">
        <v>12401062.169615474</v>
      </c>
      <c r="AD10" s="78"/>
      <c r="AE10" s="78"/>
      <c r="AF10" s="78"/>
      <c r="AG10" s="79"/>
      <c r="AH10" s="78"/>
      <c r="AI10" s="78"/>
      <c r="AJ10" s="78"/>
      <c r="AK10" s="78"/>
      <c r="AL10" s="78"/>
      <c r="AM10" s="78"/>
      <c r="AN10" s="78"/>
      <c r="AO10" s="78"/>
      <c r="AP10" s="80"/>
      <c r="AQ10" s="81"/>
    </row>
    <row r="11" spans="1:43" s="82" customFormat="1" ht="17.25" customHeight="1" x14ac:dyDescent="0.2">
      <c r="A11" s="83" t="s">
        <v>51</v>
      </c>
      <c r="B11" s="341">
        <v>2275404.1620309199</v>
      </c>
      <c r="C11" s="341">
        <v>328459.64085614181</v>
      </c>
      <c r="D11" s="341">
        <v>595333.0990517569</v>
      </c>
      <c r="E11" s="341">
        <v>659656.44538608438</v>
      </c>
      <c r="F11" s="341">
        <v>892315.35765918507</v>
      </c>
      <c r="G11" s="341">
        <v>27371.63673801181</v>
      </c>
      <c r="H11" s="341">
        <v>1081727.0838862262</v>
      </c>
      <c r="I11" s="341">
        <v>13685.81836900591</v>
      </c>
      <c r="J11" s="341">
        <v>0</v>
      </c>
      <c r="K11" s="341">
        <v>27371.636738011806</v>
      </c>
      <c r="L11" s="341">
        <v>0</v>
      </c>
      <c r="M11" s="341">
        <v>0</v>
      </c>
      <c r="N11" s="341">
        <v>0</v>
      </c>
      <c r="O11" s="341">
        <v>0</v>
      </c>
      <c r="P11" s="341">
        <v>0</v>
      </c>
      <c r="Q11" s="341">
        <v>0</v>
      </c>
      <c r="R11" s="341">
        <v>13685.818369005905</v>
      </c>
      <c r="S11" s="341">
        <v>0</v>
      </c>
      <c r="T11" s="341">
        <v>0</v>
      </c>
      <c r="U11" s="341">
        <v>0</v>
      </c>
      <c r="V11" s="341">
        <v>0</v>
      </c>
      <c r="W11" s="341">
        <v>0</v>
      </c>
      <c r="X11" s="341">
        <v>0</v>
      </c>
      <c r="Y11" s="341">
        <v>0</v>
      </c>
      <c r="Z11" s="341">
        <v>0</v>
      </c>
      <c r="AA11" s="341">
        <v>0</v>
      </c>
      <c r="AB11" s="341">
        <v>0</v>
      </c>
      <c r="AC11" s="342">
        <v>5915010.699084349</v>
      </c>
      <c r="AD11" s="78"/>
      <c r="AE11" s="78"/>
      <c r="AF11" s="78"/>
      <c r="AG11" s="79"/>
      <c r="AH11" s="78"/>
      <c r="AI11" s="78"/>
      <c r="AJ11" s="78"/>
      <c r="AK11" s="78"/>
      <c r="AL11" s="78"/>
      <c r="AM11" s="78"/>
      <c r="AN11" s="78"/>
      <c r="AO11" s="78"/>
      <c r="AP11" s="80"/>
      <c r="AQ11" s="81"/>
    </row>
    <row r="12" spans="1:43" s="82" customFormat="1" ht="17.25" customHeight="1" x14ac:dyDescent="0.2">
      <c r="A12" s="77" t="s">
        <v>52</v>
      </c>
      <c r="B12" s="326">
        <v>4277502.5312327938</v>
      </c>
      <c r="C12" s="326">
        <v>0</v>
      </c>
      <c r="D12" s="326">
        <v>0</v>
      </c>
      <c r="E12" s="326">
        <v>0</v>
      </c>
      <c r="F12" s="326">
        <v>17107.272961257382</v>
      </c>
      <c r="G12" s="326">
        <v>0</v>
      </c>
      <c r="H12" s="326">
        <v>4595013.5173937306</v>
      </c>
      <c r="I12" s="326">
        <v>6842.9091845029552</v>
      </c>
      <c r="J12" s="326">
        <v>51321.818883772154</v>
      </c>
      <c r="K12" s="326">
        <v>0</v>
      </c>
      <c r="L12" s="326">
        <v>0</v>
      </c>
      <c r="M12" s="326">
        <v>0</v>
      </c>
      <c r="N12" s="326">
        <v>0</v>
      </c>
      <c r="O12" s="326">
        <v>0</v>
      </c>
      <c r="P12" s="326">
        <v>0</v>
      </c>
      <c r="Q12" s="326">
        <v>0</v>
      </c>
      <c r="R12" s="326">
        <v>0</v>
      </c>
      <c r="S12" s="326">
        <v>0</v>
      </c>
      <c r="T12" s="326">
        <v>0</v>
      </c>
      <c r="U12" s="326">
        <v>0</v>
      </c>
      <c r="V12" s="326">
        <v>0</v>
      </c>
      <c r="W12" s="326">
        <v>0</v>
      </c>
      <c r="X12" s="326">
        <v>0</v>
      </c>
      <c r="Y12" s="326">
        <v>0</v>
      </c>
      <c r="Z12" s="326">
        <v>0</v>
      </c>
      <c r="AA12" s="326">
        <v>0</v>
      </c>
      <c r="AB12" s="326">
        <v>0</v>
      </c>
      <c r="AC12" s="337">
        <v>8947788.0496560577</v>
      </c>
      <c r="AD12" s="78"/>
      <c r="AE12" s="78"/>
      <c r="AF12" s="78"/>
      <c r="AG12" s="79"/>
      <c r="AH12" s="78"/>
      <c r="AI12" s="78"/>
      <c r="AJ12" s="78"/>
      <c r="AK12" s="78"/>
      <c r="AL12" s="78"/>
      <c r="AM12" s="78"/>
      <c r="AN12" s="78"/>
      <c r="AO12" s="78"/>
      <c r="AP12" s="80"/>
      <c r="AQ12" s="81"/>
    </row>
    <row r="13" spans="1:43" s="82" customFormat="1" ht="17.25" customHeight="1" x14ac:dyDescent="0.2">
      <c r="A13" s="83" t="s">
        <v>53</v>
      </c>
      <c r="B13" s="341">
        <v>226979.29764996283</v>
      </c>
      <c r="C13" s="341">
        <v>184758.54798157973</v>
      </c>
      <c r="D13" s="341">
        <v>197281.07178922012</v>
      </c>
      <c r="E13" s="341">
        <v>208708.73012734004</v>
      </c>
      <c r="F13" s="341">
        <v>174494.18420482529</v>
      </c>
      <c r="G13" s="341">
        <v>0</v>
      </c>
      <c r="H13" s="341">
        <v>109486.5469520472</v>
      </c>
      <c r="I13" s="341">
        <v>136858.18369005909</v>
      </c>
      <c r="J13" s="341">
        <v>27371.636738011814</v>
      </c>
      <c r="K13" s="341">
        <v>37909.716882146357</v>
      </c>
      <c r="L13" s="341">
        <v>0</v>
      </c>
      <c r="M13" s="341">
        <v>0</v>
      </c>
      <c r="N13" s="341">
        <v>6842.9091845029516</v>
      </c>
      <c r="O13" s="341">
        <v>0</v>
      </c>
      <c r="P13" s="341">
        <v>0</v>
      </c>
      <c r="Q13" s="341">
        <v>0</v>
      </c>
      <c r="R13" s="341">
        <v>27371.63673801181</v>
      </c>
      <c r="S13" s="341">
        <v>6842.9091845029525</v>
      </c>
      <c r="T13" s="341">
        <v>0</v>
      </c>
      <c r="U13" s="341">
        <v>0</v>
      </c>
      <c r="V13" s="341">
        <v>0</v>
      </c>
      <c r="W13" s="341">
        <v>0</v>
      </c>
      <c r="X13" s="341">
        <v>0</v>
      </c>
      <c r="Y13" s="341">
        <v>0</v>
      </c>
      <c r="Z13" s="341">
        <v>0</v>
      </c>
      <c r="AA13" s="341">
        <v>0</v>
      </c>
      <c r="AB13" s="341">
        <v>0</v>
      </c>
      <c r="AC13" s="342">
        <v>1344905.3711222103</v>
      </c>
      <c r="AD13" s="78"/>
      <c r="AE13" s="78"/>
      <c r="AF13" s="78"/>
      <c r="AG13" s="79"/>
      <c r="AH13" s="78"/>
      <c r="AI13" s="78"/>
      <c r="AJ13" s="78"/>
      <c r="AK13" s="78"/>
      <c r="AL13" s="78"/>
      <c r="AM13" s="78"/>
      <c r="AN13" s="78"/>
      <c r="AO13" s="78"/>
      <c r="AP13" s="80"/>
      <c r="AQ13" s="81"/>
    </row>
    <row r="14" spans="1:43" s="82" customFormat="1" ht="17.25" customHeight="1" x14ac:dyDescent="0.2">
      <c r="A14" s="77" t="s">
        <v>54</v>
      </c>
      <c r="B14" s="326">
        <v>1754613.1536956825</v>
      </c>
      <c r="C14" s="326">
        <v>769416.70870551211</v>
      </c>
      <c r="D14" s="326">
        <v>692502.40947169892</v>
      </c>
      <c r="E14" s="326">
        <v>1369859.1799483639</v>
      </c>
      <c r="F14" s="326">
        <v>858785.10265512066</v>
      </c>
      <c r="G14" s="326">
        <v>150544.00205906495</v>
      </c>
      <c r="H14" s="326">
        <v>840856.68059172248</v>
      </c>
      <c r="I14" s="326">
        <v>1148787.5938943559</v>
      </c>
      <c r="J14" s="326">
        <v>260030.54901111222</v>
      </c>
      <c r="K14" s="326">
        <v>33119.680452994282</v>
      </c>
      <c r="L14" s="326">
        <v>68429.091845029514</v>
      </c>
      <c r="M14" s="326">
        <v>0</v>
      </c>
      <c r="N14" s="326">
        <v>57069.862598754618</v>
      </c>
      <c r="O14" s="326">
        <v>0</v>
      </c>
      <c r="P14" s="326">
        <v>0</v>
      </c>
      <c r="Q14" s="326">
        <v>0</v>
      </c>
      <c r="R14" s="326">
        <v>13685.818369005905</v>
      </c>
      <c r="S14" s="326">
        <v>36951.709596315945</v>
      </c>
      <c r="T14" s="326">
        <v>0</v>
      </c>
      <c r="U14" s="326">
        <v>0</v>
      </c>
      <c r="V14" s="326">
        <v>0</v>
      </c>
      <c r="W14" s="326">
        <v>0</v>
      </c>
      <c r="X14" s="326">
        <v>0</v>
      </c>
      <c r="Y14" s="326">
        <v>0</v>
      </c>
      <c r="Z14" s="326">
        <v>0</v>
      </c>
      <c r="AA14" s="326">
        <v>0</v>
      </c>
      <c r="AB14" s="326">
        <v>0</v>
      </c>
      <c r="AC14" s="337">
        <v>8054651.542894735</v>
      </c>
      <c r="AD14" s="78"/>
      <c r="AE14" s="78"/>
      <c r="AF14" s="78"/>
      <c r="AG14" s="79"/>
      <c r="AH14" s="78"/>
      <c r="AI14" s="78"/>
      <c r="AJ14" s="78"/>
      <c r="AK14" s="78"/>
      <c r="AL14" s="78"/>
      <c r="AM14" s="78"/>
      <c r="AN14" s="78"/>
      <c r="AO14" s="78"/>
      <c r="AP14" s="80"/>
      <c r="AQ14" s="81"/>
    </row>
    <row r="15" spans="1:43" s="82" customFormat="1" ht="17.25" customHeight="1" x14ac:dyDescent="0.2">
      <c r="A15" s="83" t="s">
        <v>55</v>
      </c>
      <c r="B15" s="341">
        <v>0</v>
      </c>
      <c r="C15" s="341">
        <v>0</v>
      </c>
      <c r="D15" s="341">
        <v>0</v>
      </c>
      <c r="E15" s="341">
        <v>0</v>
      </c>
      <c r="F15" s="341">
        <v>0</v>
      </c>
      <c r="G15" s="341">
        <v>0</v>
      </c>
      <c r="H15" s="341">
        <v>1637166.0223923307</v>
      </c>
      <c r="I15" s="341">
        <v>0</v>
      </c>
      <c r="J15" s="341">
        <v>0</v>
      </c>
      <c r="K15" s="341">
        <v>0</v>
      </c>
      <c r="L15" s="341">
        <v>0</v>
      </c>
      <c r="M15" s="341">
        <v>17107.272961257378</v>
      </c>
      <c r="N15" s="341">
        <v>0</v>
      </c>
      <c r="O15" s="341">
        <v>0</v>
      </c>
      <c r="P15" s="341">
        <v>0</v>
      </c>
      <c r="Q15" s="341">
        <v>0</v>
      </c>
      <c r="R15" s="341">
        <v>0</v>
      </c>
      <c r="S15" s="341">
        <v>0</v>
      </c>
      <c r="T15" s="341">
        <v>0</v>
      </c>
      <c r="U15" s="341">
        <v>0</v>
      </c>
      <c r="V15" s="341">
        <v>0</v>
      </c>
      <c r="W15" s="341">
        <v>0</v>
      </c>
      <c r="X15" s="341">
        <v>0</v>
      </c>
      <c r="Y15" s="341">
        <v>0</v>
      </c>
      <c r="Z15" s="341">
        <v>0</v>
      </c>
      <c r="AA15" s="341">
        <v>0</v>
      </c>
      <c r="AB15" s="341">
        <v>0</v>
      </c>
      <c r="AC15" s="342">
        <v>1654273.2953535882</v>
      </c>
      <c r="AD15" s="78"/>
      <c r="AE15" s="78"/>
      <c r="AF15" s="78"/>
      <c r="AG15" s="79"/>
      <c r="AH15" s="78"/>
      <c r="AI15" s="78"/>
      <c r="AJ15" s="78"/>
      <c r="AK15" s="78"/>
      <c r="AL15" s="78"/>
      <c r="AM15" s="78"/>
      <c r="AN15" s="78"/>
      <c r="AO15" s="78"/>
      <c r="AP15" s="80"/>
      <c r="AQ15" s="81"/>
    </row>
    <row r="16" spans="1:43" s="82" customFormat="1" ht="17.25" customHeight="1" x14ac:dyDescent="0.2">
      <c r="A16" s="77" t="s">
        <v>56</v>
      </c>
      <c r="B16" s="326">
        <v>0</v>
      </c>
      <c r="C16" s="326">
        <v>82114.910214035452</v>
      </c>
      <c r="D16" s="326">
        <v>1079674.2111308759</v>
      </c>
      <c r="E16" s="326">
        <v>269610.62186941627</v>
      </c>
      <c r="F16" s="326">
        <v>54743.273476023627</v>
      </c>
      <c r="G16" s="326">
        <v>0</v>
      </c>
      <c r="H16" s="326">
        <v>11359.229246274897</v>
      </c>
      <c r="I16" s="326">
        <v>581647.28068275109</v>
      </c>
      <c r="J16" s="326">
        <v>39688.873270117132</v>
      </c>
      <c r="K16" s="326">
        <v>0</v>
      </c>
      <c r="L16" s="326">
        <v>0</v>
      </c>
      <c r="M16" s="326">
        <v>54743.27347602362</v>
      </c>
      <c r="N16" s="326">
        <v>0</v>
      </c>
      <c r="O16" s="326">
        <v>0</v>
      </c>
      <c r="P16" s="326">
        <v>133819.93201213976</v>
      </c>
      <c r="Q16" s="326">
        <v>0</v>
      </c>
      <c r="R16" s="326">
        <v>0</v>
      </c>
      <c r="S16" s="326">
        <v>0</v>
      </c>
      <c r="T16" s="326">
        <v>0</v>
      </c>
      <c r="U16" s="326">
        <v>6842.9091845029525</v>
      </c>
      <c r="V16" s="326">
        <v>0</v>
      </c>
      <c r="W16" s="326">
        <v>0</v>
      </c>
      <c r="X16" s="326">
        <v>0</v>
      </c>
      <c r="Y16" s="326">
        <v>0</v>
      </c>
      <c r="Z16" s="326">
        <v>0</v>
      </c>
      <c r="AA16" s="326">
        <v>0</v>
      </c>
      <c r="AB16" s="326">
        <v>0</v>
      </c>
      <c r="AC16" s="337">
        <v>2314244.5145621607</v>
      </c>
      <c r="AD16" s="78"/>
      <c r="AE16" s="78"/>
      <c r="AF16" s="78"/>
      <c r="AG16" s="79"/>
      <c r="AH16" s="78"/>
      <c r="AI16" s="78"/>
      <c r="AJ16" s="78"/>
      <c r="AK16" s="78"/>
      <c r="AL16" s="78"/>
      <c r="AM16" s="78"/>
      <c r="AN16" s="78"/>
      <c r="AO16" s="78"/>
      <c r="AP16" s="80"/>
      <c r="AQ16" s="81"/>
    </row>
    <row r="17" spans="1:43" s="82" customFormat="1" ht="17.25" customHeight="1" x14ac:dyDescent="0.2">
      <c r="A17" s="83" t="s">
        <v>57</v>
      </c>
      <c r="B17" s="341">
        <v>950206.36936007964</v>
      </c>
      <c r="C17" s="341">
        <v>451632.00617719494</v>
      </c>
      <c r="D17" s="341">
        <v>547432.73476023623</v>
      </c>
      <c r="E17" s="341">
        <v>1191350.4890219639</v>
      </c>
      <c r="F17" s="341">
        <v>794735.47268817294</v>
      </c>
      <c r="G17" s="341">
        <v>82114.910214035423</v>
      </c>
      <c r="H17" s="341">
        <v>801167.80732160539</v>
      </c>
      <c r="I17" s="341">
        <v>54743.273476023642</v>
      </c>
      <c r="J17" s="341">
        <v>0</v>
      </c>
      <c r="K17" s="341">
        <v>0</v>
      </c>
      <c r="L17" s="341">
        <v>0</v>
      </c>
      <c r="M17" s="341">
        <v>0</v>
      </c>
      <c r="N17" s="341">
        <v>0</v>
      </c>
      <c r="O17" s="341">
        <v>0</v>
      </c>
      <c r="P17" s="341">
        <v>0</v>
      </c>
      <c r="Q17" s="341">
        <v>0</v>
      </c>
      <c r="R17" s="341">
        <v>0</v>
      </c>
      <c r="S17" s="341">
        <v>0</v>
      </c>
      <c r="T17" s="341">
        <v>0</v>
      </c>
      <c r="U17" s="341">
        <v>0</v>
      </c>
      <c r="V17" s="341">
        <v>0</v>
      </c>
      <c r="W17" s="341">
        <v>0</v>
      </c>
      <c r="X17" s="341">
        <v>0</v>
      </c>
      <c r="Y17" s="341">
        <v>0</v>
      </c>
      <c r="Z17" s="341">
        <v>0</v>
      </c>
      <c r="AA17" s="341">
        <v>0</v>
      </c>
      <c r="AB17" s="341">
        <v>0</v>
      </c>
      <c r="AC17" s="342">
        <v>4873383.063019312</v>
      </c>
      <c r="AD17" s="78"/>
      <c r="AE17" s="78"/>
      <c r="AF17" s="78"/>
      <c r="AG17" s="79"/>
      <c r="AH17" s="78"/>
      <c r="AI17" s="78"/>
      <c r="AJ17" s="78"/>
      <c r="AK17" s="78"/>
      <c r="AL17" s="78"/>
      <c r="AM17" s="78"/>
      <c r="AN17" s="78"/>
      <c r="AO17" s="78"/>
      <c r="AP17" s="80"/>
      <c r="AQ17" s="81"/>
    </row>
    <row r="18" spans="1:43" s="82" customFormat="1" ht="17.25" customHeight="1" x14ac:dyDescent="0.2">
      <c r="A18" s="77" t="s">
        <v>58</v>
      </c>
      <c r="B18" s="326">
        <v>1792157.915421322</v>
      </c>
      <c r="C18" s="326">
        <v>781460.22887023736</v>
      </c>
      <c r="D18" s="326">
        <v>1435642.3469087193</v>
      </c>
      <c r="E18" s="326">
        <v>1004539.0682850333</v>
      </c>
      <c r="F18" s="326">
        <v>984694.63164997485</v>
      </c>
      <c r="G18" s="326">
        <v>812937.61111895065</v>
      </c>
      <c r="H18" s="326">
        <v>1951871.4157876214</v>
      </c>
      <c r="I18" s="326">
        <v>191601.45716608272</v>
      </c>
      <c r="J18" s="326">
        <v>54743.273476023627</v>
      </c>
      <c r="K18" s="326">
        <v>6842.9091845029516</v>
      </c>
      <c r="L18" s="326">
        <v>0</v>
      </c>
      <c r="M18" s="326">
        <v>0</v>
      </c>
      <c r="N18" s="326">
        <v>0</v>
      </c>
      <c r="O18" s="326">
        <v>0</v>
      </c>
      <c r="P18" s="326">
        <v>0</v>
      </c>
      <c r="Q18" s="326">
        <v>0</v>
      </c>
      <c r="R18" s="326">
        <v>0</v>
      </c>
      <c r="S18" s="326">
        <v>0</v>
      </c>
      <c r="T18" s="326">
        <v>0</v>
      </c>
      <c r="U18" s="326">
        <v>0</v>
      </c>
      <c r="V18" s="326">
        <v>0</v>
      </c>
      <c r="W18" s="326">
        <v>0</v>
      </c>
      <c r="X18" s="326">
        <v>0</v>
      </c>
      <c r="Y18" s="326">
        <v>0</v>
      </c>
      <c r="Z18" s="326">
        <v>0</v>
      </c>
      <c r="AA18" s="326">
        <v>0</v>
      </c>
      <c r="AB18" s="326">
        <v>13685.818369005909</v>
      </c>
      <c r="AC18" s="337">
        <v>9030176.6762374751</v>
      </c>
      <c r="AD18" s="78"/>
      <c r="AE18" s="78"/>
      <c r="AF18" s="78"/>
      <c r="AG18" s="79"/>
      <c r="AH18" s="78"/>
      <c r="AI18" s="78"/>
      <c r="AJ18" s="78"/>
      <c r="AK18" s="78"/>
      <c r="AL18" s="78"/>
      <c r="AM18" s="78"/>
      <c r="AN18" s="78"/>
      <c r="AO18" s="78"/>
      <c r="AP18" s="80"/>
      <c r="AQ18" s="81"/>
    </row>
    <row r="19" spans="1:43" s="82" customFormat="1" ht="17.25" customHeight="1" x14ac:dyDescent="0.2">
      <c r="A19" s="83" t="s">
        <v>59</v>
      </c>
      <c r="B19" s="341">
        <v>516502.78524628264</v>
      </c>
      <c r="C19" s="341">
        <v>247348.35732250006</v>
      </c>
      <c r="D19" s="341">
        <v>145596.05234103976</v>
      </c>
      <c r="E19" s="341">
        <v>388677.24167976767</v>
      </c>
      <c r="F19" s="341">
        <v>244451.52576772717</v>
      </c>
      <c r="G19" s="341">
        <v>100590.7650121934</v>
      </c>
      <c r="H19" s="341">
        <v>335028.83367326442</v>
      </c>
      <c r="I19" s="341">
        <v>125772.67081116432</v>
      </c>
      <c r="J19" s="341">
        <v>6842.9091845029534</v>
      </c>
      <c r="K19" s="341">
        <v>0</v>
      </c>
      <c r="L19" s="341">
        <v>0</v>
      </c>
      <c r="M19" s="341">
        <v>0</v>
      </c>
      <c r="N19" s="341">
        <v>6842.9091845029516</v>
      </c>
      <c r="O19" s="341">
        <v>0</v>
      </c>
      <c r="P19" s="341">
        <v>0</v>
      </c>
      <c r="Q19" s="341">
        <v>0</v>
      </c>
      <c r="R19" s="341">
        <v>0</v>
      </c>
      <c r="S19" s="341">
        <v>0</v>
      </c>
      <c r="T19" s="341">
        <v>0</v>
      </c>
      <c r="U19" s="341">
        <v>0</v>
      </c>
      <c r="V19" s="341">
        <v>4105.7455107017722</v>
      </c>
      <c r="W19" s="341">
        <v>0</v>
      </c>
      <c r="X19" s="341">
        <v>0</v>
      </c>
      <c r="Y19" s="341">
        <v>0</v>
      </c>
      <c r="Z19" s="341">
        <v>0</v>
      </c>
      <c r="AA19" s="341">
        <v>0</v>
      </c>
      <c r="AB19" s="341">
        <v>0</v>
      </c>
      <c r="AC19" s="342">
        <v>2121759.7957336465</v>
      </c>
      <c r="AD19" s="78"/>
      <c r="AE19" s="78"/>
      <c r="AF19" s="78"/>
      <c r="AG19" s="79"/>
      <c r="AH19" s="78"/>
      <c r="AI19" s="78"/>
      <c r="AJ19" s="78"/>
      <c r="AK19" s="78"/>
      <c r="AL19" s="78"/>
      <c r="AM19" s="78"/>
      <c r="AN19" s="78"/>
      <c r="AO19" s="78"/>
      <c r="AP19" s="80"/>
      <c r="AQ19" s="81"/>
    </row>
    <row r="20" spans="1:43" s="82" customFormat="1" ht="17.25" customHeight="1" x14ac:dyDescent="0.2">
      <c r="A20" s="77" t="s">
        <v>60</v>
      </c>
      <c r="B20" s="326">
        <v>1970689.4160450045</v>
      </c>
      <c r="C20" s="326">
        <v>1361191.4949813276</v>
      </c>
      <c r="D20" s="326">
        <v>915718.10707018513</v>
      </c>
      <c r="E20" s="326">
        <v>879176.97202493914</v>
      </c>
      <c r="F20" s="326">
        <v>739513.19556923409</v>
      </c>
      <c r="G20" s="326">
        <v>0</v>
      </c>
      <c r="H20" s="326">
        <v>703878.74599093467</v>
      </c>
      <c r="I20" s="326">
        <v>351164.41353032255</v>
      </c>
      <c r="J20" s="326">
        <v>127825.54356651516</v>
      </c>
      <c r="K20" s="326">
        <v>47900.364291520666</v>
      </c>
      <c r="L20" s="326">
        <v>38320.291433216524</v>
      </c>
      <c r="M20" s="326">
        <v>10264.363776754428</v>
      </c>
      <c r="N20" s="326">
        <v>27371.636738011806</v>
      </c>
      <c r="O20" s="326">
        <v>0</v>
      </c>
      <c r="P20" s="326">
        <v>6842.9091845029516</v>
      </c>
      <c r="Q20" s="326">
        <v>47900.364291520666</v>
      </c>
      <c r="R20" s="326">
        <v>20528.727553508859</v>
      </c>
      <c r="S20" s="326">
        <v>20528.727553508856</v>
      </c>
      <c r="T20" s="326">
        <v>0</v>
      </c>
      <c r="U20" s="326">
        <v>0</v>
      </c>
      <c r="V20" s="326">
        <v>6842.9091845029534</v>
      </c>
      <c r="W20" s="326">
        <v>0</v>
      </c>
      <c r="X20" s="326">
        <v>20528.727553508856</v>
      </c>
      <c r="Y20" s="326">
        <v>20528.727553508856</v>
      </c>
      <c r="Z20" s="326">
        <v>0</v>
      </c>
      <c r="AA20" s="326">
        <v>0</v>
      </c>
      <c r="AB20" s="326">
        <v>54743.273476023634</v>
      </c>
      <c r="AC20" s="337">
        <v>7371458.9113685526</v>
      </c>
      <c r="AD20" s="78"/>
      <c r="AE20" s="78"/>
      <c r="AF20" s="78"/>
      <c r="AG20" s="79"/>
      <c r="AH20" s="78"/>
      <c r="AI20" s="78"/>
      <c r="AJ20" s="78"/>
      <c r="AK20" s="78"/>
      <c r="AL20" s="78"/>
      <c r="AM20" s="78"/>
      <c r="AN20" s="78"/>
      <c r="AO20" s="78"/>
      <c r="AP20" s="80"/>
      <c r="AQ20" s="81"/>
    </row>
    <row r="21" spans="1:43" s="82" customFormat="1" ht="17.25" customHeight="1" x14ac:dyDescent="0.2">
      <c r="A21" s="83" t="s">
        <v>61</v>
      </c>
      <c r="B21" s="341">
        <v>8232789.5762403039</v>
      </c>
      <c r="C21" s="341">
        <v>940900.01286915608</v>
      </c>
      <c r="D21" s="341">
        <v>2607319.4720252375</v>
      </c>
      <c r="E21" s="341">
        <v>513047.11610810878</v>
      </c>
      <c r="F21" s="341">
        <v>4164765.6024181098</v>
      </c>
      <c r="G21" s="341">
        <v>111197.27424817298</v>
      </c>
      <c r="H21" s="341">
        <v>677790.15472501714</v>
      </c>
      <c r="I21" s="341">
        <v>742797.79197779566</v>
      </c>
      <c r="J21" s="341">
        <v>95800.728583041346</v>
      </c>
      <c r="K21" s="341">
        <v>17107.272961257378</v>
      </c>
      <c r="L21" s="341">
        <v>0</v>
      </c>
      <c r="M21" s="341">
        <v>0</v>
      </c>
      <c r="N21" s="341">
        <v>71337.328248443271</v>
      </c>
      <c r="O21" s="341">
        <v>0</v>
      </c>
      <c r="P21" s="341">
        <v>85536.364806286889</v>
      </c>
      <c r="Q21" s="341">
        <v>0</v>
      </c>
      <c r="R21" s="341">
        <v>0</v>
      </c>
      <c r="S21" s="341">
        <v>34214.545922514764</v>
      </c>
      <c r="T21" s="341">
        <v>0</v>
      </c>
      <c r="U21" s="341">
        <v>0</v>
      </c>
      <c r="V21" s="341">
        <v>0</v>
      </c>
      <c r="W21" s="341">
        <v>0</v>
      </c>
      <c r="X21" s="341">
        <v>0</v>
      </c>
      <c r="Y21" s="341">
        <v>0</v>
      </c>
      <c r="Z21" s="341">
        <v>0</v>
      </c>
      <c r="AA21" s="341">
        <v>0</v>
      </c>
      <c r="AB21" s="341">
        <v>0</v>
      </c>
      <c r="AC21" s="342">
        <v>18294603.241133451</v>
      </c>
      <c r="AD21" s="78"/>
      <c r="AE21" s="78"/>
      <c r="AF21" s="78"/>
      <c r="AG21" s="79"/>
      <c r="AH21" s="78"/>
      <c r="AI21" s="78"/>
      <c r="AJ21" s="78"/>
      <c r="AK21" s="78"/>
      <c r="AL21" s="78"/>
      <c r="AM21" s="78"/>
      <c r="AN21" s="78"/>
      <c r="AO21" s="78"/>
      <c r="AP21" s="80"/>
      <c r="AQ21" s="81"/>
    </row>
    <row r="22" spans="1:43" s="82" customFormat="1" ht="17.25" customHeight="1" x14ac:dyDescent="0.2">
      <c r="A22" s="77" t="s">
        <v>62</v>
      </c>
      <c r="B22" s="326">
        <v>262699.28359306825</v>
      </c>
      <c r="C22" s="326">
        <v>86904.946643187504</v>
      </c>
      <c r="D22" s="326">
        <v>136858.18369005906</v>
      </c>
      <c r="E22" s="326">
        <v>260030.54901111213</v>
      </c>
      <c r="F22" s="326">
        <v>123172.36532105316</v>
      </c>
      <c r="G22" s="326">
        <v>0</v>
      </c>
      <c r="H22" s="326">
        <v>273716.367380118</v>
      </c>
      <c r="I22" s="326">
        <v>19160.145716608273</v>
      </c>
      <c r="J22" s="326">
        <v>0</v>
      </c>
      <c r="K22" s="326">
        <v>0</v>
      </c>
      <c r="L22" s="326">
        <v>0</v>
      </c>
      <c r="M22" s="326">
        <v>0</v>
      </c>
      <c r="N22" s="326">
        <v>0</v>
      </c>
      <c r="O22" s="326">
        <v>0</v>
      </c>
      <c r="P22" s="326">
        <v>0</v>
      </c>
      <c r="Q22" s="326">
        <v>0</v>
      </c>
      <c r="R22" s="326">
        <v>0</v>
      </c>
      <c r="S22" s="326">
        <v>6842.9091845029525</v>
      </c>
      <c r="T22" s="326">
        <v>0</v>
      </c>
      <c r="U22" s="326">
        <v>0</v>
      </c>
      <c r="V22" s="326">
        <v>0</v>
      </c>
      <c r="W22" s="326">
        <v>0</v>
      </c>
      <c r="X22" s="326">
        <v>0</v>
      </c>
      <c r="Y22" s="326">
        <v>0</v>
      </c>
      <c r="Z22" s="326">
        <v>0</v>
      </c>
      <c r="AA22" s="326">
        <v>0</v>
      </c>
      <c r="AB22" s="326">
        <v>0</v>
      </c>
      <c r="AC22" s="337">
        <v>1169384.7505397093</v>
      </c>
      <c r="AD22" s="78"/>
      <c r="AE22" s="78"/>
      <c r="AF22" s="78"/>
      <c r="AG22" s="79"/>
      <c r="AH22" s="78"/>
      <c r="AI22" s="78"/>
      <c r="AJ22" s="78"/>
      <c r="AK22" s="78"/>
      <c r="AL22" s="78"/>
      <c r="AM22" s="78"/>
      <c r="AN22" s="78"/>
      <c r="AO22" s="78"/>
      <c r="AP22" s="80"/>
      <c r="AQ22" s="81"/>
    </row>
    <row r="23" spans="1:43" s="82" customFormat="1" ht="17.25" customHeight="1" x14ac:dyDescent="0.2">
      <c r="A23" s="83" t="s">
        <v>63</v>
      </c>
      <c r="B23" s="341">
        <v>638238.13963859004</v>
      </c>
      <c r="C23" s="341">
        <v>90873.833970199208</v>
      </c>
      <c r="D23" s="341">
        <v>95800.728583041346</v>
      </c>
      <c r="E23" s="341">
        <v>622704.73578976863</v>
      </c>
      <c r="F23" s="341">
        <v>270294.91278786666</v>
      </c>
      <c r="G23" s="341">
        <v>0</v>
      </c>
      <c r="H23" s="341">
        <v>253187.63982660911</v>
      </c>
      <c r="I23" s="341">
        <v>96485.019501491654</v>
      </c>
      <c r="J23" s="341">
        <v>20528.727553508863</v>
      </c>
      <c r="K23" s="341">
        <v>0</v>
      </c>
      <c r="L23" s="341">
        <v>0</v>
      </c>
      <c r="M23" s="341">
        <v>0</v>
      </c>
      <c r="N23" s="341">
        <v>0</v>
      </c>
      <c r="O23" s="341">
        <v>0</v>
      </c>
      <c r="P23" s="341">
        <v>0</v>
      </c>
      <c r="Q23" s="341">
        <v>0</v>
      </c>
      <c r="R23" s="341">
        <v>0</v>
      </c>
      <c r="S23" s="341">
        <v>0</v>
      </c>
      <c r="T23" s="341">
        <v>0</v>
      </c>
      <c r="U23" s="341">
        <v>0</v>
      </c>
      <c r="V23" s="341">
        <v>0</v>
      </c>
      <c r="W23" s="341">
        <v>0</v>
      </c>
      <c r="X23" s="341">
        <v>0</v>
      </c>
      <c r="Y23" s="341">
        <v>0</v>
      </c>
      <c r="Z23" s="341">
        <v>0</v>
      </c>
      <c r="AA23" s="341">
        <v>0</v>
      </c>
      <c r="AB23" s="341">
        <v>0</v>
      </c>
      <c r="AC23" s="342">
        <v>2088113.7376510755</v>
      </c>
      <c r="AD23" s="78"/>
      <c r="AE23" s="78"/>
      <c r="AF23" s="78"/>
      <c r="AG23" s="79"/>
      <c r="AH23" s="78"/>
      <c r="AI23" s="78"/>
      <c r="AJ23" s="78"/>
      <c r="AK23" s="78"/>
      <c r="AL23" s="78"/>
      <c r="AM23" s="78"/>
      <c r="AN23" s="78"/>
      <c r="AO23" s="78"/>
      <c r="AP23" s="80"/>
      <c r="AQ23" s="81"/>
    </row>
    <row r="24" spans="1:43" s="82" customFormat="1" ht="17.25" customHeight="1" x14ac:dyDescent="0.2">
      <c r="A24" s="77" t="s">
        <v>64</v>
      </c>
      <c r="B24" s="326">
        <v>640838.44512870116</v>
      </c>
      <c r="C24" s="326">
        <v>59670.168088865743</v>
      </c>
      <c r="D24" s="326">
        <v>242923.27604985485</v>
      </c>
      <c r="E24" s="326">
        <v>592938.08083718072</v>
      </c>
      <c r="F24" s="326">
        <v>355831.27759415354</v>
      </c>
      <c r="G24" s="326">
        <v>20528.727553508856</v>
      </c>
      <c r="H24" s="326">
        <v>652813.53620158136</v>
      </c>
      <c r="I24" s="326">
        <v>13685.81836900591</v>
      </c>
      <c r="J24" s="326">
        <v>20528.727553508863</v>
      </c>
      <c r="K24" s="326">
        <v>4790.0364291520664</v>
      </c>
      <c r="L24" s="326">
        <v>0</v>
      </c>
      <c r="M24" s="326">
        <v>0</v>
      </c>
      <c r="N24" s="326">
        <v>0</v>
      </c>
      <c r="O24" s="326">
        <v>0</v>
      </c>
      <c r="P24" s="326">
        <v>28603.360391222333</v>
      </c>
      <c r="Q24" s="326">
        <v>0</v>
      </c>
      <c r="R24" s="326">
        <v>6842.9091845029525</v>
      </c>
      <c r="S24" s="326">
        <v>0</v>
      </c>
      <c r="T24" s="326">
        <v>0</v>
      </c>
      <c r="U24" s="326">
        <v>6842.9091845029525</v>
      </c>
      <c r="V24" s="326">
        <v>0</v>
      </c>
      <c r="W24" s="326">
        <v>0</v>
      </c>
      <c r="X24" s="326">
        <v>0</v>
      </c>
      <c r="Y24" s="326">
        <v>0</v>
      </c>
      <c r="Z24" s="326">
        <v>0</v>
      </c>
      <c r="AA24" s="326">
        <v>0</v>
      </c>
      <c r="AB24" s="326">
        <v>0</v>
      </c>
      <c r="AC24" s="337">
        <v>2646837.2725657411</v>
      </c>
      <c r="AD24" s="78"/>
      <c r="AE24" s="78"/>
      <c r="AF24" s="78"/>
      <c r="AG24" s="79"/>
      <c r="AH24" s="78"/>
      <c r="AI24" s="78"/>
      <c r="AJ24" s="78"/>
      <c r="AK24" s="78"/>
      <c r="AL24" s="78"/>
      <c r="AM24" s="78"/>
      <c r="AN24" s="78"/>
      <c r="AO24" s="78"/>
      <c r="AP24" s="80"/>
      <c r="AQ24" s="81"/>
    </row>
    <row r="25" spans="1:43" s="82" customFormat="1" ht="17.25" customHeight="1" x14ac:dyDescent="0.2">
      <c r="A25" s="83" t="s">
        <v>65</v>
      </c>
      <c r="B25" s="341">
        <v>357678.86307396914</v>
      </c>
      <c r="C25" s="341">
        <v>201865.8209428371</v>
      </c>
      <c r="D25" s="341">
        <v>160808.36583581939</v>
      </c>
      <c r="E25" s="341">
        <v>199128.6572690359</v>
      </c>
      <c r="F25" s="341">
        <v>112360.56880953851</v>
      </c>
      <c r="G25" s="341">
        <v>22307.883941479624</v>
      </c>
      <c r="H25" s="341">
        <v>218973.09390409439</v>
      </c>
      <c r="I25" s="341">
        <v>27371.636738011821</v>
      </c>
      <c r="J25" s="341">
        <v>0</v>
      </c>
      <c r="K25" s="341">
        <v>4584.7491536169782</v>
      </c>
      <c r="L25" s="341">
        <v>0</v>
      </c>
      <c r="M25" s="341">
        <v>0</v>
      </c>
      <c r="N25" s="341">
        <v>0</v>
      </c>
      <c r="O25" s="341">
        <v>0</v>
      </c>
      <c r="P25" s="341">
        <v>0</v>
      </c>
      <c r="Q25" s="341">
        <v>0</v>
      </c>
      <c r="R25" s="341">
        <v>0</v>
      </c>
      <c r="S25" s="341">
        <v>0</v>
      </c>
      <c r="T25" s="341">
        <v>0</v>
      </c>
      <c r="U25" s="341">
        <v>0</v>
      </c>
      <c r="V25" s="341">
        <v>0</v>
      </c>
      <c r="W25" s="341">
        <v>0</v>
      </c>
      <c r="X25" s="341">
        <v>0</v>
      </c>
      <c r="Y25" s="341">
        <v>0</v>
      </c>
      <c r="Z25" s="341">
        <v>0</v>
      </c>
      <c r="AA25" s="341">
        <v>0</v>
      </c>
      <c r="AB25" s="341">
        <v>0</v>
      </c>
      <c r="AC25" s="342">
        <v>1305079.639668403</v>
      </c>
      <c r="AD25" s="78"/>
      <c r="AE25" s="78"/>
      <c r="AF25" s="78"/>
      <c r="AG25" s="79"/>
      <c r="AH25" s="78"/>
      <c r="AI25" s="78"/>
      <c r="AJ25" s="78"/>
      <c r="AK25" s="78"/>
      <c r="AL25" s="78"/>
      <c r="AM25" s="78"/>
      <c r="AN25" s="78"/>
      <c r="AO25" s="78"/>
      <c r="AP25" s="80"/>
      <c r="AQ25" s="81"/>
    </row>
    <row r="26" spans="1:43" s="82" customFormat="1" ht="17.25" customHeight="1" x14ac:dyDescent="0.2">
      <c r="A26" s="77" t="s">
        <v>66</v>
      </c>
      <c r="B26" s="326">
        <v>1029173.5413492435</v>
      </c>
      <c r="C26" s="326">
        <v>316669.99262216163</v>
      </c>
      <c r="D26" s="326">
        <v>27371.636738011814</v>
      </c>
      <c r="E26" s="326">
        <v>722063.77714875131</v>
      </c>
      <c r="F26" s="326">
        <v>424807.80217394332</v>
      </c>
      <c r="G26" s="326">
        <v>0</v>
      </c>
      <c r="H26" s="326">
        <v>611756.08109456371</v>
      </c>
      <c r="I26" s="326">
        <v>128304.5472094304</v>
      </c>
      <c r="J26" s="326">
        <v>0</v>
      </c>
      <c r="K26" s="326">
        <v>0</v>
      </c>
      <c r="L26" s="326">
        <v>0</v>
      </c>
      <c r="M26" s="326">
        <v>0</v>
      </c>
      <c r="N26" s="326">
        <v>0</v>
      </c>
      <c r="O26" s="326">
        <v>0</v>
      </c>
      <c r="P26" s="326">
        <v>0</v>
      </c>
      <c r="Q26" s="326">
        <v>0</v>
      </c>
      <c r="R26" s="326">
        <v>0</v>
      </c>
      <c r="S26" s="326">
        <v>6842.9091845029525</v>
      </c>
      <c r="T26" s="326">
        <v>0</v>
      </c>
      <c r="U26" s="326">
        <v>0</v>
      </c>
      <c r="V26" s="326">
        <v>0</v>
      </c>
      <c r="W26" s="326">
        <v>0</v>
      </c>
      <c r="X26" s="326">
        <v>0</v>
      </c>
      <c r="Y26" s="326">
        <v>0</v>
      </c>
      <c r="Z26" s="326">
        <v>0</v>
      </c>
      <c r="AA26" s="326">
        <v>0</v>
      </c>
      <c r="AB26" s="326">
        <v>0</v>
      </c>
      <c r="AC26" s="337">
        <v>3266990.2875206084</v>
      </c>
      <c r="AD26" s="78"/>
      <c r="AE26" s="78"/>
      <c r="AF26" s="78"/>
      <c r="AG26" s="79"/>
      <c r="AH26" s="78"/>
      <c r="AI26" s="78"/>
      <c r="AJ26" s="78"/>
      <c r="AK26" s="78"/>
      <c r="AL26" s="78"/>
      <c r="AM26" s="78"/>
      <c r="AN26" s="78"/>
      <c r="AO26" s="78"/>
      <c r="AP26" s="80"/>
      <c r="AQ26" s="81"/>
    </row>
    <row r="27" spans="1:43" s="82" customFormat="1" ht="17.25" customHeight="1" x14ac:dyDescent="0.2">
      <c r="A27" s="83" t="s">
        <v>67</v>
      </c>
      <c r="B27" s="341">
        <v>476608.62470063043</v>
      </c>
      <c r="C27" s="341">
        <v>619032.37452741887</v>
      </c>
      <c r="D27" s="341">
        <v>793024.7453920471</v>
      </c>
      <c r="E27" s="341">
        <v>440135.91874722979</v>
      </c>
      <c r="F27" s="341">
        <v>233890.63592631093</v>
      </c>
      <c r="G27" s="341">
        <v>113592.29246274903</v>
      </c>
      <c r="H27" s="341">
        <v>234985.50139583126</v>
      </c>
      <c r="I27" s="341">
        <v>406468.8055594755</v>
      </c>
      <c r="J27" s="341">
        <v>80062.037458684543</v>
      </c>
      <c r="K27" s="341">
        <v>1368.5818369005904</v>
      </c>
      <c r="L27" s="341">
        <v>6842.9091845029516</v>
      </c>
      <c r="M27" s="341">
        <v>0</v>
      </c>
      <c r="N27" s="341">
        <v>13685.818369005903</v>
      </c>
      <c r="O27" s="341">
        <v>0</v>
      </c>
      <c r="P27" s="341">
        <v>10948.654695204721</v>
      </c>
      <c r="Q27" s="341">
        <v>0</v>
      </c>
      <c r="R27" s="341">
        <v>6842.9091845029525</v>
      </c>
      <c r="S27" s="341">
        <v>6842.9091845029525</v>
      </c>
      <c r="T27" s="341">
        <v>0</v>
      </c>
      <c r="U27" s="341">
        <v>0</v>
      </c>
      <c r="V27" s="341">
        <v>21897.309390409453</v>
      </c>
      <c r="W27" s="341">
        <v>0</v>
      </c>
      <c r="X27" s="341">
        <v>0</v>
      </c>
      <c r="Y27" s="341">
        <v>0</v>
      </c>
      <c r="Z27" s="341">
        <v>0</v>
      </c>
      <c r="AA27" s="341">
        <v>0</v>
      </c>
      <c r="AB27" s="341">
        <v>0</v>
      </c>
      <c r="AC27" s="342">
        <v>3466230.0280154073</v>
      </c>
      <c r="AD27" s="78"/>
      <c r="AE27" s="78"/>
      <c r="AF27" s="78"/>
      <c r="AG27" s="79"/>
      <c r="AH27" s="78"/>
      <c r="AI27" s="78"/>
      <c r="AJ27" s="78"/>
      <c r="AK27" s="78"/>
      <c r="AL27" s="78"/>
      <c r="AM27" s="78"/>
      <c r="AN27" s="78"/>
      <c r="AO27" s="78"/>
      <c r="AP27" s="80"/>
      <c r="AQ27" s="81"/>
    </row>
    <row r="28" spans="1:43" s="82" customFormat="1" ht="17.25" customHeight="1" x14ac:dyDescent="0.2">
      <c r="A28" s="77" t="s">
        <v>68</v>
      </c>
      <c r="B28" s="326">
        <v>372664.83418803057</v>
      </c>
      <c r="C28" s="326">
        <v>294039.80765809194</v>
      </c>
      <c r="D28" s="326">
        <v>621678.29941209324</v>
      </c>
      <c r="E28" s="326">
        <v>222394.54849634593</v>
      </c>
      <c r="F28" s="326">
        <v>226500.29400704775</v>
      </c>
      <c r="G28" s="326">
        <v>8895.7819398538377</v>
      </c>
      <c r="H28" s="326">
        <v>233001.05773232543</v>
      </c>
      <c r="I28" s="326">
        <v>108460.11057437182</v>
      </c>
      <c r="J28" s="326">
        <v>32503.818626389027</v>
      </c>
      <c r="K28" s="326">
        <v>6842.9091845029516</v>
      </c>
      <c r="L28" s="326">
        <v>125909.52899485429</v>
      </c>
      <c r="M28" s="326">
        <v>0</v>
      </c>
      <c r="N28" s="326">
        <v>6842.9091845029516</v>
      </c>
      <c r="O28" s="326">
        <v>0</v>
      </c>
      <c r="P28" s="326">
        <v>44478.909699269185</v>
      </c>
      <c r="Q28" s="326">
        <v>13685.818369005903</v>
      </c>
      <c r="R28" s="326">
        <v>0</v>
      </c>
      <c r="S28" s="326">
        <v>0</v>
      </c>
      <c r="T28" s="326">
        <v>0</v>
      </c>
      <c r="U28" s="326">
        <v>0</v>
      </c>
      <c r="V28" s="326">
        <v>0</v>
      </c>
      <c r="W28" s="326">
        <v>0</v>
      </c>
      <c r="X28" s="326">
        <v>0</v>
      </c>
      <c r="Y28" s="326">
        <v>0</v>
      </c>
      <c r="Z28" s="326">
        <v>0</v>
      </c>
      <c r="AA28" s="326">
        <v>0</v>
      </c>
      <c r="AB28" s="326">
        <v>27371.636738011817</v>
      </c>
      <c r="AC28" s="337">
        <v>2345270.2648046962</v>
      </c>
      <c r="AD28" s="78"/>
      <c r="AE28" s="78"/>
      <c r="AF28" s="78"/>
      <c r="AG28" s="79"/>
      <c r="AH28" s="78"/>
      <c r="AI28" s="78"/>
      <c r="AJ28" s="78"/>
      <c r="AK28" s="78"/>
      <c r="AL28" s="78"/>
      <c r="AM28" s="78"/>
      <c r="AN28" s="78"/>
      <c r="AO28" s="78"/>
      <c r="AP28" s="80"/>
      <c r="AQ28" s="81"/>
    </row>
    <row r="29" spans="1:43" s="82" customFormat="1" ht="17.25" customHeight="1" x14ac:dyDescent="0.2">
      <c r="A29" s="83" t="s">
        <v>69</v>
      </c>
      <c r="B29" s="341">
        <v>200839.38456516154</v>
      </c>
      <c r="C29" s="341">
        <v>285828.31663668831</v>
      </c>
      <c r="D29" s="341">
        <v>155607.75485559713</v>
      </c>
      <c r="E29" s="341">
        <v>319906.00437551294</v>
      </c>
      <c r="F29" s="341">
        <v>162450.66404010009</v>
      </c>
      <c r="G29" s="341">
        <v>87589.237561637798</v>
      </c>
      <c r="H29" s="341">
        <v>537974.46568541601</v>
      </c>
      <c r="I29" s="341">
        <v>301088.00411812996</v>
      </c>
      <c r="J29" s="341">
        <v>6842.9091845029534</v>
      </c>
      <c r="K29" s="341">
        <v>0</v>
      </c>
      <c r="L29" s="341">
        <v>6842.9091845029516</v>
      </c>
      <c r="M29" s="341">
        <v>0</v>
      </c>
      <c r="N29" s="341">
        <v>0</v>
      </c>
      <c r="O29" s="341">
        <v>6842.9091845029525</v>
      </c>
      <c r="P29" s="341">
        <v>20528.727553508852</v>
      </c>
      <c r="Q29" s="341">
        <v>0</v>
      </c>
      <c r="R29" s="341">
        <v>0</v>
      </c>
      <c r="S29" s="341">
        <v>0</v>
      </c>
      <c r="T29" s="341">
        <v>0</v>
      </c>
      <c r="U29" s="341">
        <v>0</v>
      </c>
      <c r="V29" s="341">
        <v>6842.9091845029534</v>
      </c>
      <c r="W29" s="341">
        <v>0</v>
      </c>
      <c r="X29" s="341">
        <v>0</v>
      </c>
      <c r="Y29" s="341">
        <v>0</v>
      </c>
      <c r="Z29" s="341">
        <v>0</v>
      </c>
      <c r="AA29" s="341">
        <v>0</v>
      </c>
      <c r="AB29" s="341">
        <v>0</v>
      </c>
      <c r="AC29" s="342">
        <v>2099184.1961297644</v>
      </c>
      <c r="AD29" s="78"/>
      <c r="AE29" s="78"/>
      <c r="AF29" s="78"/>
      <c r="AG29" s="79"/>
      <c r="AH29" s="78"/>
      <c r="AI29" s="78"/>
      <c r="AJ29" s="78"/>
      <c r="AK29" s="78"/>
      <c r="AL29" s="78"/>
      <c r="AM29" s="78"/>
      <c r="AN29" s="78"/>
      <c r="AO29" s="78"/>
      <c r="AP29" s="80"/>
      <c r="AQ29" s="81"/>
    </row>
    <row r="30" spans="1:43" s="82" customFormat="1" ht="17.25" customHeight="1" x14ac:dyDescent="0.2">
      <c r="A30" s="77" t="s">
        <v>70</v>
      </c>
      <c r="B30" s="326">
        <v>2313040.1625456871</v>
      </c>
      <c r="C30" s="326">
        <v>298350.84044432879</v>
      </c>
      <c r="D30" s="326">
        <v>1363107.509552988</v>
      </c>
      <c r="E30" s="326">
        <v>552907.06210783846</v>
      </c>
      <c r="F30" s="326">
        <v>532241.47637063963</v>
      </c>
      <c r="G30" s="326">
        <v>636390.55415877444</v>
      </c>
      <c r="H30" s="326">
        <v>2748933.4775985247</v>
      </c>
      <c r="I30" s="326">
        <v>128372.97630127544</v>
      </c>
      <c r="J30" s="326">
        <v>27371.636738011814</v>
      </c>
      <c r="K30" s="326">
        <v>0</v>
      </c>
      <c r="L30" s="326">
        <v>41057.455107017711</v>
      </c>
      <c r="M30" s="326">
        <v>0</v>
      </c>
      <c r="N30" s="326">
        <v>0</v>
      </c>
      <c r="O30" s="326">
        <v>0</v>
      </c>
      <c r="P30" s="326">
        <v>0</v>
      </c>
      <c r="Q30" s="326">
        <v>0</v>
      </c>
      <c r="R30" s="326">
        <v>41057.455107017719</v>
      </c>
      <c r="S30" s="326">
        <v>0</v>
      </c>
      <c r="T30" s="326">
        <v>0</v>
      </c>
      <c r="U30" s="326">
        <v>0</v>
      </c>
      <c r="V30" s="326">
        <v>0</v>
      </c>
      <c r="W30" s="326">
        <v>0</v>
      </c>
      <c r="X30" s="326">
        <v>0</v>
      </c>
      <c r="Y30" s="326">
        <v>0</v>
      </c>
      <c r="Z30" s="326">
        <v>0</v>
      </c>
      <c r="AA30" s="326">
        <v>0</v>
      </c>
      <c r="AB30" s="326">
        <v>0</v>
      </c>
      <c r="AC30" s="337">
        <v>8682830.6060321052</v>
      </c>
      <c r="AD30" s="78"/>
      <c r="AE30" s="78"/>
      <c r="AF30" s="78"/>
      <c r="AG30" s="79"/>
      <c r="AH30" s="78"/>
      <c r="AI30" s="78"/>
      <c r="AJ30" s="78"/>
      <c r="AK30" s="78"/>
      <c r="AL30" s="78"/>
      <c r="AM30" s="78"/>
      <c r="AN30" s="78"/>
      <c r="AO30" s="78"/>
      <c r="AP30" s="80"/>
      <c r="AQ30" s="81"/>
    </row>
    <row r="31" spans="1:43" s="82" customFormat="1" ht="17.25" customHeight="1" x14ac:dyDescent="0.2">
      <c r="A31" s="83" t="s">
        <v>71</v>
      </c>
      <c r="B31" s="341">
        <v>732464.99910919566</v>
      </c>
      <c r="C31" s="341">
        <v>282256.31804237782</v>
      </c>
      <c r="D31" s="341">
        <v>536757.79643241153</v>
      </c>
      <c r="E31" s="341">
        <v>966766.20958657702</v>
      </c>
      <c r="F31" s="341">
        <v>219109.95208778456</v>
      </c>
      <c r="G31" s="341">
        <v>0</v>
      </c>
      <c r="H31" s="341">
        <v>284528.16389163263</v>
      </c>
      <c r="I31" s="341">
        <v>23950.18214576034</v>
      </c>
      <c r="J31" s="341">
        <v>27371.636738011814</v>
      </c>
      <c r="K31" s="341">
        <v>88273.528480088076</v>
      </c>
      <c r="L31" s="341">
        <v>0</v>
      </c>
      <c r="M31" s="341">
        <v>0</v>
      </c>
      <c r="N31" s="341">
        <v>61586.18266052656</v>
      </c>
      <c r="O31" s="341">
        <v>0</v>
      </c>
      <c r="P31" s="341">
        <v>16422.982042807085</v>
      </c>
      <c r="Q31" s="341">
        <v>27371.636738011806</v>
      </c>
      <c r="R31" s="341">
        <v>0</v>
      </c>
      <c r="S31" s="341">
        <v>0</v>
      </c>
      <c r="T31" s="341">
        <v>0</v>
      </c>
      <c r="U31" s="341">
        <v>8211.4910214035426</v>
      </c>
      <c r="V31" s="341">
        <v>0</v>
      </c>
      <c r="W31" s="341">
        <v>0</v>
      </c>
      <c r="X31" s="341">
        <v>0</v>
      </c>
      <c r="Y31" s="341">
        <v>0</v>
      </c>
      <c r="Z31" s="341">
        <v>0</v>
      </c>
      <c r="AA31" s="341">
        <v>0</v>
      </c>
      <c r="AB31" s="341">
        <v>0</v>
      </c>
      <c r="AC31" s="342">
        <v>3275071.0789765883</v>
      </c>
      <c r="AD31" s="78"/>
      <c r="AE31" s="78"/>
      <c r="AF31" s="78"/>
      <c r="AG31" s="79"/>
      <c r="AH31" s="78"/>
      <c r="AI31" s="78"/>
      <c r="AJ31" s="78"/>
      <c r="AK31" s="78"/>
      <c r="AL31" s="78"/>
      <c r="AM31" s="78"/>
      <c r="AN31" s="78"/>
      <c r="AO31" s="78"/>
      <c r="AP31" s="80"/>
      <c r="AQ31" s="81"/>
    </row>
    <row r="32" spans="1:43" s="82" customFormat="1" ht="17.25" customHeight="1" x14ac:dyDescent="0.2">
      <c r="A32" s="77" t="s">
        <v>72</v>
      </c>
      <c r="B32" s="326">
        <v>587121.60803035309</v>
      </c>
      <c r="C32" s="326">
        <v>0</v>
      </c>
      <c r="D32" s="326">
        <v>232658.9122731004</v>
      </c>
      <c r="E32" s="326">
        <v>111402.56152370805</v>
      </c>
      <c r="F32" s="326">
        <v>17791.563879707679</v>
      </c>
      <c r="G32" s="326">
        <v>0</v>
      </c>
      <c r="H32" s="326">
        <v>218836.23572040431</v>
      </c>
      <c r="I32" s="326">
        <v>160260.9331010592</v>
      </c>
      <c r="J32" s="326">
        <v>9580.0728583041346</v>
      </c>
      <c r="K32" s="326">
        <v>38594.00780059665</v>
      </c>
      <c r="L32" s="326">
        <v>13685.818369005903</v>
      </c>
      <c r="M32" s="326">
        <v>2737.1636738011812</v>
      </c>
      <c r="N32" s="326">
        <v>0</v>
      </c>
      <c r="O32" s="326">
        <v>0</v>
      </c>
      <c r="P32" s="326">
        <v>45163.200617719478</v>
      </c>
      <c r="Q32" s="326">
        <v>0</v>
      </c>
      <c r="R32" s="326">
        <v>0</v>
      </c>
      <c r="S32" s="326">
        <v>0</v>
      </c>
      <c r="T32" s="326">
        <v>0</v>
      </c>
      <c r="U32" s="326">
        <v>0</v>
      </c>
      <c r="V32" s="326">
        <v>0</v>
      </c>
      <c r="W32" s="326">
        <v>0</v>
      </c>
      <c r="X32" s="326">
        <v>0</v>
      </c>
      <c r="Y32" s="326">
        <v>0</v>
      </c>
      <c r="Z32" s="326">
        <v>0</v>
      </c>
      <c r="AA32" s="326">
        <v>0</v>
      </c>
      <c r="AB32" s="326">
        <v>0</v>
      </c>
      <c r="AC32" s="337">
        <v>1437832.0778477599</v>
      </c>
      <c r="AD32" s="78"/>
      <c r="AE32" s="78"/>
      <c r="AF32" s="78"/>
      <c r="AG32" s="79"/>
      <c r="AH32" s="78"/>
      <c r="AI32" s="78"/>
      <c r="AJ32" s="78"/>
      <c r="AK32" s="78"/>
      <c r="AL32" s="78"/>
      <c r="AM32" s="78"/>
      <c r="AN32" s="78"/>
      <c r="AO32" s="78"/>
      <c r="AP32" s="80"/>
      <c r="AQ32" s="81"/>
    </row>
    <row r="33" spans="1:43" s="82" customFormat="1" ht="17.25" customHeight="1" x14ac:dyDescent="0.2">
      <c r="A33" s="83" t="s">
        <v>73</v>
      </c>
      <c r="B33" s="341">
        <v>278844.44352298451</v>
      </c>
      <c r="C33" s="341">
        <v>54743.273476023627</v>
      </c>
      <c r="D33" s="341">
        <v>509112.44332701975</v>
      </c>
      <c r="E33" s="341">
        <v>20528.727553508856</v>
      </c>
      <c r="F33" s="341">
        <v>462580.66087239957</v>
      </c>
      <c r="G33" s="341">
        <v>0</v>
      </c>
      <c r="H33" s="341">
        <v>1420587.9467028126</v>
      </c>
      <c r="I33" s="341">
        <v>769416.70870551211</v>
      </c>
      <c r="J33" s="341">
        <v>45163.200617719493</v>
      </c>
      <c r="K33" s="341">
        <v>13685.818369005903</v>
      </c>
      <c r="L33" s="341">
        <v>5474.3273476023614</v>
      </c>
      <c r="M33" s="341">
        <v>0</v>
      </c>
      <c r="N33" s="341">
        <v>0</v>
      </c>
      <c r="O33" s="341">
        <v>0</v>
      </c>
      <c r="P33" s="341">
        <v>71166.255518830687</v>
      </c>
      <c r="Q33" s="341">
        <v>0</v>
      </c>
      <c r="R33" s="341">
        <v>6842.9091845029525</v>
      </c>
      <c r="S33" s="341">
        <v>0</v>
      </c>
      <c r="T33" s="341">
        <v>27371.63673801181</v>
      </c>
      <c r="U33" s="341">
        <v>0</v>
      </c>
      <c r="V33" s="341">
        <v>0</v>
      </c>
      <c r="W33" s="341">
        <v>0</v>
      </c>
      <c r="X33" s="341">
        <v>0</v>
      </c>
      <c r="Y33" s="341">
        <v>0</v>
      </c>
      <c r="Z33" s="341">
        <v>0</v>
      </c>
      <c r="AA33" s="341">
        <v>0</v>
      </c>
      <c r="AB33" s="341">
        <v>0</v>
      </c>
      <c r="AC33" s="342">
        <v>3685518.3519359338</v>
      </c>
      <c r="AD33" s="78"/>
      <c r="AE33" s="78"/>
      <c r="AF33" s="78"/>
      <c r="AG33" s="79"/>
      <c r="AH33" s="78"/>
      <c r="AI33" s="78"/>
      <c r="AJ33" s="78"/>
      <c r="AK33" s="78"/>
      <c r="AL33" s="78"/>
      <c r="AM33" s="78"/>
      <c r="AN33" s="78"/>
      <c r="AO33" s="78"/>
      <c r="AP33" s="80"/>
      <c r="AQ33" s="81"/>
    </row>
    <row r="34" spans="1:43" s="82" customFormat="1" ht="17.25" customHeight="1" x14ac:dyDescent="0.2">
      <c r="A34" s="77" t="s">
        <v>74</v>
      </c>
      <c r="B34" s="326">
        <v>664959.70000407402</v>
      </c>
      <c r="C34" s="326">
        <v>0</v>
      </c>
      <c r="D34" s="326">
        <v>0</v>
      </c>
      <c r="E34" s="326">
        <v>0</v>
      </c>
      <c r="F34" s="326">
        <v>0</v>
      </c>
      <c r="G34" s="326">
        <v>51321.818883772139</v>
      </c>
      <c r="H34" s="326">
        <v>952532.95848281065</v>
      </c>
      <c r="I34" s="326">
        <v>0</v>
      </c>
      <c r="J34" s="326">
        <v>0</v>
      </c>
      <c r="K34" s="326">
        <v>0</v>
      </c>
      <c r="L34" s="326">
        <v>0</v>
      </c>
      <c r="M34" s="326">
        <v>0</v>
      </c>
      <c r="N34" s="326">
        <v>0</v>
      </c>
      <c r="O34" s="326">
        <v>0</v>
      </c>
      <c r="P34" s="326">
        <v>0</v>
      </c>
      <c r="Q34" s="326">
        <v>0</v>
      </c>
      <c r="R34" s="326">
        <v>0</v>
      </c>
      <c r="S34" s="326">
        <v>0</v>
      </c>
      <c r="T34" s="326">
        <v>0</v>
      </c>
      <c r="U34" s="326">
        <v>0</v>
      </c>
      <c r="V34" s="326">
        <v>0</v>
      </c>
      <c r="W34" s="326">
        <v>0</v>
      </c>
      <c r="X34" s="326">
        <v>0</v>
      </c>
      <c r="Y34" s="326">
        <v>0</v>
      </c>
      <c r="Z34" s="326">
        <v>0</v>
      </c>
      <c r="AA34" s="326">
        <v>0</v>
      </c>
      <c r="AB34" s="326">
        <v>0</v>
      </c>
      <c r="AC34" s="337">
        <v>1668814.4773706568</v>
      </c>
      <c r="AD34" s="78"/>
      <c r="AE34" s="78"/>
      <c r="AF34" s="78"/>
      <c r="AG34" s="79"/>
      <c r="AH34" s="78"/>
      <c r="AI34" s="78"/>
      <c r="AJ34" s="78"/>
      <c r="AK34" s="78"/>
      <c r="AL34" s="78"/>
      <c r="AM34" s="78"/>
      <c r="AN34" s="78"/>
      <c r="AO34" s="78"/>
      <c r="AP34" s="80"/>
      <c r="AQ34" s="81"/>
    </row>
    <row r="35" spans="1:43" s="82" customFormat="1" ht="17.25" customHeight="1" x14ac:dyDescent="0.2">
      <c r="A35" s="83" t="s">
        <v>75</v>
      </c>
      <c r="B35" s="341">
        <v>493373.75220266258</v>
      </c>
      <c r="C35" s="341">
        <v>92379.273990789865</v>
      </c>
      <c r="D35" s="341">
        <v>54743.273476023627</v>
      </c>
      <c r="E35" s="341">
        <v>198444.36635058559</v>
      </c>
      <c r="F35" s="341">
        <v>82867.630224330758</v>
      </c>
      <c r="G35" s="341">
        <v>6842.9091845029525</v>
      </c>
      <c r="H35" s="341">
        <v>222394.54849634584</v>
      </c>
      <c r="I35" s="341">
        <v>0</v>
      </c>
      <c r="J35" s="341">
        <v>0</v>
      </c>
      <c r="K35" s="341">
        <v>0</v>
      </c>
      <c r="L35" s="341">
        <v>0</v>
      </c>
      <c r="M35" s="341">
        <v>6842.9091845029525</v>
      </c>
      <c r="N35" s="341">
        <v>0</v>
      </c>
      <c r="O35" s="341">
        <v>0</v>
      </c>
      <c r="P35" s="341">
        <v>0</v>
      </c>
      <c r="Q35" s="341">
        <v>0</v>
      </c>
      <c r="R35" s="341">
        <v>0</v>
      </c>
      <c r="S35" s="341">
        <v>0</v>
      </c>
      <c r="T35" s="341">
        <v>0</v>
      </c>
      <c r="U35" s="341">
        <v>0</v>
      </c>
      <c r="V35" s="341">
        <v>0</v>
      </c>
      <c r="W35" s="341">
        <v>0</v>
      </c>
      <c r="X35" s="341">
        <v>0</v>
      </c>
      <c r="Y35" s="341">
        <v>0</v>
      </c>
      <c r="Z35" s="341">
        <v>0</v>
      </c>
      <c r="AA35" s="341">
        <v>0</v>
      </c>
      <c r="AB35" s="341">
        <v>0</v>
      </c>
      <c r="AC35" s="342">
        <v>1157888.663109744</v>
      </c>
      <c r="AD35" s="78"/>
      <c r="AE35" s="78"/>
      <c r="AF35" s="78"/>
      <c r="AG35" s="79"/>
      <c r="AH35" s="78"/>
      <c r="AI35" s="78"/>
      <c r="AJ35" s="78"/>
      <c r="AK35" s="78"/>
      <c r="AL35" s="78"/>
      <c r="AM35" s="78"/>
      <c r="AN35" s="78"/>
      <c r="AO35" s="78"/>
      <c r="AP35" s="80"/>
      <c r="AQ35" s="81"/>
    </row>
    <row r="36" spans="1:43" s="82" customFormat="1" ht="17.25" customHeight="1" x14ac:dyDescent="0.2">
      <c r="A36" s="77" t="s">
        <v>76</v>
      </c>
      <c r="B36" s="326">
        <v>1007276.231958834</v>
      </c>
      <c r="C36" s="326">
        <v>164229.8204280709</v>
      </c>
      <c r="D36" s="326">
        <v>451632.00617719494</v>
      </c>
      <c r="E36" s="326">
        <v>866312.30275807367</v>
      </c>
      <c r="F36" s="326">
        <v>825117.98946736625</v>
      </c>
      <c r="G36" s="326">
        <v>0</v>
      </c>
      <c r="H36" s="326">
        <v>739034.19192631857</v>
      </c>
      <c r="I36" s="326">
        <v>34214.545922514772</v>
      </c>
      <c r="J36" s="326">
        <v>0</v>
      </c>
      <c r="K36" s="326">
        <v>0</v>
      </c>
      <c r="L36" s="326">
        <v>0</v>
      </c>
      <c r="M36" s="326">
        <v>0</v>
      </c>
      <c r="N36" s="326">
        <v>0</v>
      </c>
      <c r="O36" s="326">
        <v>0</v>
      </c>
      <c r="P36" s="326">
        <v>0</v>
      </c>
      <c r="Q36" s="326">
        <v>0</v>
      </c>
      <c r="R36" s="326">
        <v>0</v>
      </c>
      <c r="S36" s="326">
        <v>0</v>
      </c>
      <c r="T36" s="326">
        <v>0</v>
      </c>
      <c r="U36" s="326">
        <v>0</v>
      </c>
      <c r="V36" s="326">
        <v>0</v>
      </c>
      <c r="W36" s="326">
        <v>0</v>
      </c>
      <c r="X36" s="326">
        <v>0</v>
      </c>
      <c r="Y36" s="326">
        <v>0</v>
      </c>
      <c r="Z36" s="326">
        <v>0</v>
      </c>
      <c r="AA36" s="326">
        <v>0</v>
      </c>
      <c r="AB36" s="326">
        <v>0</v>
      </c>
      <c r="AC36" s="337">
        <v>4087817.0886383732</v>
      </c>
      <c r="AD36" s="78"/>
      <c r="AE36" s="78"/>
      <c r="AF36" s="78"/>
      <c r="AG36" s="79"/>
      <c r="AH36" s="78"/>
      <c r="AI36" s="78"/>
      <c r="AJ36" s="78"/>
      <c r="AK36" s="78"/>
      <c r="AL36" s="78"/>
      <c r="AM36" s="78"/>
      <c r="AN36" s="78"/>
      <c r="AO36" s="78"/>
      <c r="AP36" s="80"/>
      <c r="AQ36" s="81"/>
    </row>
    <row r="37" spans="1:43" s="82" customFormat="1" ht="17.25" customHeight="1" x14ac:dyDescent="0.2">
      <c r="A37" s="83" t="s">
        <v>77</v>
      </c>
      <c r="B37" s="341">
        <v>273716.367380118</v>
      </c>
      <c r="C37" s="341">
        <v>83551.921142781066</v>
      </c>
      <c r="D37" s="341">
        <v>130015.2745055561</v>
      </c>
      <c r="E37" s="341">
        <v>562213.41859876236</v>
      </c>
      <c r="F37" s="341">
        <v>354667.98303278803</v>
      </c>
      <c r="G37" s="341">
        <v>34214.545922514757</v>
      </c>
      <c r="H37" s="341">
        <v>270021.19642048643</v>
      </c>
      <c r="I37" s="341">
        <v>88957.819398538399</v>
      </c>
      <c r="J37" s="341">
        <v>0</v>
      </c>
      <c r="K37" s="341">
        <v>0</v>
      </c>
      <c r="L37" s="341">
        <v>0</v>
      </c>
      <c r="M37" s="341">
        <v>0</v>
      </c>
      <c r="N37" s="341">
        <v>0</v>
      </c>
      <c r="O37" s="341">
        <v>0</v>
      </c>
      <c r="P37" s="341">
        <v>0</v>
      </c>
      <c r="Q37" s="341">
        <v>0</v>
      </c>
      <c r="R37" s="341">
        <v>0</v>
      </c>
      <c r="S37" s="341">
        <v>0</v>
      </c>
      <c r="T37" s="341">
        <v>0</v>
      </c>
      <c r="U37" s="341">
        <v>0</v>
      </c>
      <c r="V37" s="341">
        <v>0</v>
      </c>
      <c r="W37" s="341">
        <v>0</v>
      </c>
      <c r="X37" s="341">
        <v>0</v>
      </c>
      <c r="Y37" s="341">
        <v>0</v>
      </c>
      <c r="Z37" s="341">
        <v>0</v>
      </c>
      <c r="AA37" s="341">
        <v>0</v>
      </c>
      <c r="AB37" s="341">
        <v>0</v>
      </c>
      <c r="AC37" s="342">
        <v>1797358.5264015452</v>
      </c>
      <c r="AD37" s="78"/>
      <c r="AE37" s="78"/>
      <c r="AF37" s="78"/>
      <c r="AG37" s="79"/>
      <c r="AH37" s="78"/>
      <c r="AI37" s="78"/>
      <c r="AJ37" s="78"/>
      <c r="AK37" s="78"/>
      <c r="AL37" s="78"/>
      <c r="AM37" s="78"/>
      <c r="AN37" s="78"/>
      <c r="AO37" s="78"/>
      <c r="AP37" s="80"/>
      <c r="AQ37" s="81"/>
    </row>
    <row r="38" spans="1:43" s="82" customFormat="1" ht="17.25" customHeight="1" x14ac:dyDescent="0.2">
      <c r="A38" s="77" t="s">
        <v>78</v>
      </c>
      <c r="B38" s="326">
        <v>2333158.3155481257</v>
      </c>
      <c r="C38" s="326">
        <v>554001.92757735914</v>
      </c>
      <c r="D38" s="326">
        <v>1046280.8143105016</v>
      </c>
      <c r="E38" s="326">
        <v>1196824.8163695661</v>
      </c>
      <c r="F38" s="326">
        <v>1102940.1023581859</v>
      </c>
      <c r="G38" s="326">
        <v>82114.910214035423</v>
      </c>
      <c r="H38" s="326">
        <v>1854975.8217350598</v>
      </c>
      <c r="I38" s="326">
        <v>366643.07410566829</v>
      </c>
      <c r="J38" s="326">
        <v>0</v>
      </c>
      <c r="K38" s="326">
        <v>0</v>
      </c>
      <c r="L38" s="326">
        <v>0</v>
      </c>
      <c r="M38" s="326">
        <v>0</v>
      </c>
      <c r="N38" s="326">
        <v>0</v>
      </c>
      <c r="O38" s="326">
        <v>0</v>
      </c>
      <c r="P38" s="326">
        <v>0</v>
      </c>
      <c r="Q38" s="326">
        <v>0</v>
      </c>
      <c r="R38" s="326">
        <v>5474.3273476023624</v>
      </c>
      <c r="S38" s="326">
        <v>13685.818369005905</v>
      </c>
      <c r="T38" s="326">
        <v>0</v>
      </c>
      <c r="U38" s="326">
        <v>0</v>
      </c>
      <c r="V38" s="326">
        <v>0</v>
      </c>
      <c r="W38" s="326">
        <v>0</v>
      </c>
      <c r="X38" s="326">
        <v>0</v>
      </c>
      <c r="Y38" s="326">
        <v>0</v>
      </c>
      <c r="Z38" s="326">
        <v>0</v>
      </c>
      <c r="AA38" s="326">
        <v>0</v>
      </c>
      <c r="AB38" s="326">
        <v>0</v>
      </c>
      <c r="AC38" s="337">
        <v>8556099.9279351123</v>
      </c>
      <c r="AD38" s="78"/>
      <c r="AE38" s="78"/>
      <c r="AF38" s="78"/>
      <c r="AG38" s="79"/>
      <c r="AH38" s="78"/>
      <c r="AI38" s="78"/>
      <c r="AJ38" s="78"/>
      <c r="AK38" s="78"/>
      <c r="AL38" s="78"/>
      <c r="AM38" s="78"/>
      <c r="AN38" s="78"/>
      <c r="AO38" s="78"/>
      <c r="AP38" s="80"/>
      <c r="AQ38" s="81"/>
    </row>
    <row r="39" spans="1:43" s="82" customFormat="1" ht="17.25" customHeight="1" x14ac:dyDescent="0.2">
      <c r="A39" s="83" t="s">
        <v>79</v>
      </c>
      <c r="B39" s="341">
        <v>2967598.6405893173</v>
      </c>
      <c r="C39" s="341">
        <v>0</v>
      </c>
      <c r="D39" s="341">
        <v>1181599.3434340472</v>
      </c>
      <c r="E39" s="341">
        <v>162519.09313194509</v>
      </c>
      <c r="F39" s="341">
        <v>257293.38533731105</v>
      </c>
      <c r="G39" s="341">
        <v>0</v>
      </c>
      <c r="H39" s="341">
        <v>3644533.4316662722</v>
      </c>
      <c r="I39" s="341">
        <v>609018.91742076294</v>
      </c>
      <c r="J39" s="341">
        <v>0</v>
      </c>
      <c r="K39" s="341">
        <v>0</v>
      </c>
      <c r="L39" s="341">
        <v>0</v>
      </c>
      <c r="M39" s="341">
        <v>0</v>
      </c>
      <c r="N39" s="341">
        <v>0</v>
      </c>
      <c r="O39" s="341">
        <v>0</v>
      </c>
      <c r="P39" s="341">
        <v>0</v>
      </c>
      <c r="Q39" s="341">
        <v>0</v>
      </c>
      <c r="R39" s="341">
        <v>0</v>
      </c>
      <c r="S39" s="341">
        <v>0</v>
      </c>
      <c r="T39" s="341">
        <v>0</v>
      </c>
      <c r="U39" s="341">
        <v>0</v>
      </c>
      <c r="V39" s="341">
        <v>0</v>
      </c>
      <c r="W39" s="341">
        <v>0</v>
      </c>
      <c r="X39" s="341">
        <v>0</v>
      </c>
      <c r="Y39" s="341">
        <v>0</v>
      </c>
      <c r="Z39" s="341">
        <v>0</v>
      </c>
      <c r="AA39" s="341">
        <v>0</v>
      </c>
      <c r="AB39" s="341">
        <v>0</v>
      </c>
      <c r="AC39" s="342">
        <v>8822562.8115796559</v>
      </c>
      <c r="AD39" s="78"/>
      <c r="AE39" s="78"/>
      <c r="AF39" s="78"/>
      <c r="AG39" s="79"/>
      <c r="AH39" s="78"/>
      <c r="AI39" s="78"/>
      <c r="AJ39" s="78"/>
      <c r="AK39" s="78"/>
      <c r="AL39" s="78"/>
      <c r="AM39" s="78"/>
      <c r="AN39" s="78"/>
      <c r="AO39" s="78"/>
      <c r="AP39" s="80"/>
      <c r="AQ39" s="81"/>
    </row>
    <row r="40" spans="1:43" s="82" customFormat="1" ht="17.25" customHeight="1" x14ac:dyDescent="0.2">
      <c r="A40" s="77" t="s">
        <v>80</v>
      </c>
      <c r="B40" s="326">
        <v>788508.42533027485</v>
      </c>
      <c r="C40" s="326">
        <v>162108.51858087495</v>
      </c>
      <c r="D40" s="326">
        <v>266189.16727716487</v>
      </c>
      <c r="E40" s="326">
        <v>253187.6398266092</v>
      </c>
      <c r="F40" s="326">
        <v>356583.99760444893</v>
      </c>
      <c r="G40" s="326">
        <v>41057.455107017711</v>
      </c>
      <c r="H40" s="326">
        <v>431376.99499106593</v>
      </c>
      <c r="I40" s="326">
        <v>68429.091845029543</v>
      </c>
      <c r="J40" s="326">
        <v>0</v>
      </c>
      <c r="K40" s="326">
        <v>0</v>
      </c>
      <c r="L40" s="326">
        <v>0</v>
      </c>
      <c r="M40" s="326">
        <v>0</v>
      </c>
      <c r="N40" s="326">
        <v>0</v>
      </c>
      <c r="O40" s="326">
        <v>0</v>
      </c>
      <c r="P40" s="326">
        <v>0</v>
      </c>
      <c r="Q40" s="326">
        <v>0</v>
      </c>
      <c r="R40" s="326">
        <v>0</v>
      </c>
      <c r="S40" s="326">
        <v>0</v>
      </c>
      <c r="T40" s="326">
        <v>0</v>
      </c>
      <c r="U40" s="326">
        <v>0</v>
      </c>
      <c r="V40" s="326">
        <v>0</v>
      </c>
      <c r="W40" s="326">
        <v>0</v>
      </c>
      <c r="X40" s="326">
        <v>0</v>
      </c>
      <c r="Y40" s="326">
        <v>0</v>
      </c>
      <c r="Z40" s="326">
        <v>0</v>
      </c>
      <c r="AA40" s="326">
        <v>0</v>
      </c>
      <c r="AB40" s="326">
        <v>0</v>
      </c>
      <c r="AC40" s="337">
        <v>2367441.2905624858</v>
      </c>
      <c r="AD40" s="78"/>
      <c r="AE40" s="78"/>
      <c r="AF40" s="78"/>
      <c r="AG40" s="79"/>
      <c r="AH40" s="78"/>
      <c r="AI40" s="78"/>
      <c r="AJ40" s="78"/>
      <c r="AK40" s="78"/>
      <c r="AL40" s="78"/>
      <c r="AM40" s="78"/>
      <c r="AN40" s="78"/>
      <c r="AO40" s="78"/>
      <c r="AP40" s="80"/>
      <c r="AQ40" s="81"/>
    </row>
    <row r="41" spans="1:43" s="82" customFormat="1" ht="17.25" customHeight="1" x14ac:dyDescent="0.2">
      <c r="A41" s="83" t="s">
        <v>81</v>
      </c>
      <c r="B41" s="341">
        <v>82114.910214035393</v>
      </c>
      <c r="C41" s="341">
        <v>20528.727553508863</v>
      </c>
      <c r="D41" s="341">
        <v>47900.364291520673</v>
      </c>
      <c r="E41" s="341">
        <v>109486.54695204723</v>
      </c>
      <c r="F41" s="341">
        <v>20528.727553508859</v>
      </c>
      <c r="G41" s="341">
        <v>0</v>
      </c>
      <c r="H41" s="341">
        <v>201181.53002438671</v>
      </c>
      <c r="I41" s="341">
        <v>0</v>
      </c>
      <c r="J41" s="341">
        <v>0</v>
      </c>
      <c r="K41" s="341">
        <v>0</v>
      </c>
      <c r="L41" s="341">
        <v>0</v>
      </c>
      <c r="M41" s="341">
        <v>0</v>
      </c>
      <c r="N41" s="341">
        <v>0</v>
      </c>
      <c r="O41" s="341">
        <v>0</v>
      </c>
      <c r="P41" s="341">
        <v>0</v>
      </c>
      <c r="Q41" s="341">
        <v>0</v>
      </c>
      <c r="R41" s="341">
        <v>0</v>
      </c>
      <c r="S41" s="341">
        <v>0</v>
      </c>
      <c r="T41" s="341">
        <v>0</v>
      </c>
      <c r="U41" s="341">
        <v>0</v>
      </c>
      <c r="V41" s="341">
        <v>0</v>
      </c>
      <c r="W41" s="341">
        <v>71166.255518830701</v>
      </c>
      <c r="X41" s="341">
        <v>0</v>
      </c>
      <c r="Y41" s="341">
        <v>0</v>
      </c>
      <c r="Z41" s="341">
        <v>13685.818369005905</v>
      </c>
      <c r="AA41" s="341">
        <v>51321.818883772139</v>
      </c>
      <c r="AB41" s="341">
        <v>0</v>
      </c>
      <c r="AC41" s="342">
        <v>617914.69936061651</v>
      </c>
      <c r="AD41" s="78"/>
      <c r="AE41" s="78"/>
      <c r="AF41" s="78"/>
      <c r="AG41" s="79"/>
      <c r="AH41" s="78"/>
      <c r="AI41" s="78"/>
      <c r="AJ41" s="78"/>
      <c r="AK41" s="78"/>
      <c r="AL41" s="78"/>
      <c r="AM41" s="78"/>
      <c r="AN41" s="78"/>
      <c r="AO41" s="78"/>
      <c r="AP41" s="80"/>
      <c r="AQ41" s="81"/>
    </row>
    <row r="42" spans="1:43" s="82" customFormat="1" ht="17.25" customHeight="1" x14ac:dyDescent="0.2">
      <c r="A42" s="77" t="s">
        <v>82</v>
      </c>
      <c r="B42" s="326">
        <v>445336.52972745191</v>
      </c>
      <c r="C42" s="326">
        <v>151023.00570198018</v>
      </c>
      <c r="D42" s="326">
        <v>390319.53988404846</v>
      </c>
      <c r="E42" s="326">
        <v>365958.78318721789</v>
      </c>
      <c r="F42" s="326">
        <v>264683.7272565742</v>
      </c>
      <c r="G42" s="326">
        <v>71850.546437280995</v>
      </c>
      <c r="H42" s="326">
        <v>320179.72074289294</v>
      </c>
      <c r="I42" s="326">
        <v>126593.81991330466</v>
      </c>
      <c r="J42" s="326">
        <v>13685.818369005907</v>
      </c>
      <c r="K42" s="326">
        <v>0</v>
      </c>
      <c r="L42" s="326">
        <v>16422.982042807085</v>
      </c>
      <c r="M42" s="326">
        <v>0</v>
      </c>
      <c r="N42" s="326">
        <v>0</v>
      </c>
      <c r="O42" s="326">
        <v>0</v>
      </c>
      <c r="P42" s="326">
        <v>11769.803797345077</v>
      </c>
      <c r="Q42" s="326">
        <v>0</v>
      </c>
      <c r="R42" s="326">
        <v>0</v>
      </c>
      <c r="S42" s="326">
        <v>6842.9091845029525</v>
      </c>
      <c r="T42" s="326">
        <v>0</v>
      </c>
      <c r="U42" s="326">
        <v>0</v>
      </c>
      <c r="V42" s="326">
        <v>0</v>
      </c>
      <c r="W42" s="326">
        <v>0</v>
      </c>
      <c r="X42" s="326">
        <v>0</v>
      </c>
      <c r="Y42" s="326">
        <v>0</v>
      </c>
      <c r="Z42" s="326">
        <v>0</v>
      </c>
      <c r="AA42" s="326">
        <v>0</v>
      </c>
      <c r="AB42" s="326">
        <v>6842.9091845029543</v>
      </c>
      <c r="AC42" s="337">
        <v>2191510.0954289152</v>
      </c>
      <c r="AD42" s="78"/>
      <c r="AE42" s="78"/>
      <c r="AF42" s="78"/>
      <c r="AG42" s="79"/>
      <c r="AH42" s="78"/>
      <c r="AI42" s="78"/>
      <c r="AJ42" s="78"/>
      <c r="AK42" s="78"/>
      <c r="AL42" s="78"/>
      <c r="AM42" s="78"/>
      <c r="AN42" s="78"/>
      <c r="AO42" s="78"/>
      <c r="AP42" s="80"/>
      <c r="AQ42" s="81"/>
    </row>
    <row r="43" spans="1:43" s="82" customFormat="1" ht="17.25" customHeight="1" x14ac:dyDescent="0.2">
      <c r="A43" s="83" t="s">
        <v>83</v>
      </c>
      <c r="B43" s="341">
        <v>150544.00205906489</v>
      </c>
      <c r="C43" s="341">
        <v>13685.818369005907</v>
      </c>
      <c r="D43" s="341">
        <v>342145.45922514761</v>
      </c>
      <c r="E43" s="341">
        <v>0</v>
      </c>
      <c r="F43" s="341">
        <v>27371.636738011814</v>
      </c>
      <c r="G43" s="341">
        <v>41057.455107017711</v>
      </c>
      <c r="H43" s="341">
        <v>272895.21827797766</v>
      </c>
      <c r="I43" s="341">
        <v>309299.49513953354</v>
      </c>
      <c r="J43" s="341">
        <v>0</v>
      </c>
      <c r="K43" s="341">
        <v>13685.818369005903</v>
      </c>
      <c r="L43" s="341">
        <v>54743.273476023613</v>
      </c>
      <c r="M43" s="341">
        <v>0</v>
      </c>
      <c r="N43" s="341">
        <v>0</v>
      </c>
      <c r="O43" s="341">
        <v>0</v>
      </c>
      <c r="P43" s="341">
        <v>13685.818369005903</v>
      </c>
      <c r="Q43" s="341">
        <v>0</v>
      </c>
      <c r="R43" s="341">
        <v>13685.818369005905</v>
      </c>
      <c r="S43" s="341">
        <v>13685.818369005905</v>
      </c>
      <c r="T43" s="341">
        <v>0</v>
      </c>
      <c r="U43" s="341">
        <v>0</v>
      </c>
      <c r="V43" s="341">
        <v>0</v>
      </c>
      <c r="W43" s="341">
        <v>0</v>
      </c>
      <c r="X43" s="341">
        <v>0</v>
      </c>
      <c r="Y43" s="341">
        <v>0</v>
      </c>
      <c r="Z43" s="341">
        <v>0</v>
      </c>
      <c r="AA43" s="341">
        <v>0</v>
      </c>
      <c r="AB43" s="341">
        <v>0</v>
      </c>
      <c r="AC43" s="342">
        <v>1266485.631867806</v>
      </c>
      <c r="AD43" s="78"/>
      <c r="AE43" s="78"/>
      <c r="AF43" s="78"/>
      <c r="AG43" s="79"/>
      <c r="AH43" s="78"/>
      <c r="AI43" s="78"/>
      <c r="AJ43" s="78"/>
      <c r="AK43" s="78"/>
      <c r="AL43" s="78"/>
      <c r="AM43" s="78"/>
      <c r="AN43" s="78"/>
      <c r="AO43" s="78"/>
      <c r="AP43" s="80"/>
      <c r="AQ43" s="81"/>
    </row>
    <row r="44" spans="1:43" s="82" customFormat="1" ht="17.25" customHeight="1" x14ac:dyDescent="0.2">
      <c r="A44" s="77" t="s">
        <v>84</v>
      </c>
      <c r="B44" s="326">
        <v>497205.78134598437</v>
      </c>
      <c r="C44" s="326">
        <v>15943.978399891883</v>
      </c>
      <c r="D44" s="326">
        <v>172441.31144947439</v>
      </c>
      <c r="E44" s="326">
        <v>157386.91124356788</v>
      </c>
      <c r="F44" s="326">
        <v>150544.00205906495</v>
      </c>
      <c r="G44" s="326">
        <v>0</v>
      </c>
      <c r="H44" s="326">
        <v>116671.6015957753</v>
      </c>
      <c r="I44" s="326">
        <v>102643.63776754432</v>
      </c>
      <c r="J44" s="326">
        <v>0</v>
      </c>
      <c r="K44" s="326">
        <v>0</v>
      </c>
      <c r="L44" s="326">
        <v>0</v>
      </c>
      <c r="M44" s="326">
        <v>0</v>
      </c>
      <c r="N44" s="326">
        <v>0</v>
      </c>
      <c r="O44" s="326">
        <v>0</v>
      </c>
      <c r="P44" s="326">
        <v>0</v>
      </c>
      <c r="Q44" s="326">
        <v>0</v>
      </c>
      <c r="R44" s="326">
        <v>0</v>
      </c>
      <c r="S44" s="326">
        <v>0</v>
      </c>
      <c r="T44" s="326">
        <v>0</v>
      </c>
      <c r="U44" s="326">
        <v>0</v>
      </c>
      <c r="V44" s="326">
        <v>0</v>
      </c>
      <c r="W44" s="326">
        <v>0</v>
      </c>
      <c r="X44" s="326">
        <v>0</v>
      </c>
      <c r="Y44" s="326">
        <v>0</v>
      </c>
      <c r="Z44" s="326">
        <v>0</v>
      </c>
      <c r="AA44" s="326">
        <v>0</v>
      </c>
      <c r="AB44" s="326">
        <v>0</v>
      </c>
      <c r="AC44" s="337">
        <v>1212837.2238613029</v>
      </c>
      <c r="AD44" s="78"/>
      <c r="AE44" s="78"/>
      <c r="AF44" s="78"/>
      <c r="AG44" s="79"/>
      <c r="AH44" s="78"/>
      <c r="AI44" s="78"/>
      <c r="AJ44" s="78"/>
      <c r="AK44" s="78"/>
      <c r="AL44" s="78"/>
      <c r="AM44" s="78"/>
      <c r="AN44" s="78"/>
      <c r="AO44" s="78"/>
      <c r="AP44" s="80"/>
      <c r="AQ44" s="81"/>
    </row>
    <row r="45" spans="1:43" s="82" customFormat="1" ht="17.25" customHeight="1" x14ac:dyDescent="0.2">
      <c r="A45" s="83" t="s">
        <v>85</v>
      </c>
      <c r="B45" s="341">
        <v>390045.82351666811</v>
      </c>
      <c r="C45" s="341">
        <v>75272.00102953249</v>
      </c>
      <c r="D45" s="341">
        <v>65007.637252778048</v>
      </c>
      <c r="E45" s="341">
        <v>465317.82454620069</v>
      </c>
      <c r="F45" s="341">
        <v>177915.63879707677</v>
      </c>
      <c r="G45" s="341">
        <v>0</v>
      </c>
      <c r="H45" s="341">
        <v>257293.3853373109</v>
      </c>
      <c r="I45" s="341">
        <v>136858.18369005909</v>
      </c>
      <c r="J45" s="341">
        <v>65691.928171228355</v>
      </c>
      <c r="K45" s="341">
        <v>82114.910214035423</v>
      </c>
      <c r="L45" s="341">
        <v>16422.982042807085</v>
      </c>
      <c r="M45" s="341">
        <v>0</v>
      </c>
      <c r="N45" s="341">
        <v>0</v>
      </c>
      <c r="O45" s="341">
        <v>0</v>
      </c>
      <c r="P45" s="341">
        <v>0</v>
      </c>
      <c r="Q45" s="341">
        <v>0</v>
      </c>
      <c r="R45" s="341">
        <v>27371.63673801181</v>
      </c>
      <c r="S45" s="341">
        <v>0</v>
      </c>
      <c r="T45" s="341">
        <v>0</v>
      </c>
      <c r="U45" s="341">
        <v>0</v>
      </c>
      <c r="V45" s="341">
        <v>0</v>
      </c>
      <c r="W45" s="341">
        <v>0</v>
      </c>
      <c r="X45" s="341">
        <v>0</v>
      </c>
      <c r="Y45" s="341">
        <v>0</v>
      </c>
      <c r="Z45" s="341">
        <v>0</v>
      </c>
      <c r="AA45" s="341">
        <v>0</v>
      </c>
      <c r="AB45" s="341">
        <v>0</v>
      </c>
      <c r="AC45" s="342">
        <v>1759311.9513357088</v>
      </c>
      <c r="AD45" s="78"/>
      <c r="AE45" s="78"/>
      <c r="AF45" s="78"/>
      <c r="AG45" s="79"/>
      <c r="AH45" s="78"/>
      <c r="AI45" s="78"/>
      <c r="AJ45" s="78"/>
      <c r="AK45" s="78"/>
      <c r="AL45" s="78"/>
      <c r="AM45" s="78"/>
      <c r="AN45" s="78"/>
      <c r="AO45" s="78"/>
      <c r="AP45" s="80"/>
      <c r="AQ45" s="81"/>
    </row>
    <row r="46" spans="1:43" s="82" customFormat="1" ht="17.25" customHeight="1" x14ac:dyDescent="0.2">
      <c r="A46" s="77" t="s">
        <v>86</v>
      </c>
      <c r="B46" s="326">
        <v>85536.36480628686</v>
      </c>
      <c r="C46" s="326">
        <v>0</v>
      </c>
      <c r="D46" s="326">
        <v>1809949.4793010312</v>
      </c>
      <c r="E46" s="326">
        <v>0</v>
      </c>
      <c r="F46" s="326">
        <v>0</v>
      </c>
      <c r="G46" s="326">
        <v>0</v>
      </c>
      <c r="H46" s="326">
        <v>102643.63776754425</v>
      </c>
      <c r="I46" s="326">
        <v>0</v>
      </c>
      <c r="J46" s="326">
        <v>0</v>
      </c>
      <c r="K46" s="326">
        <v>0</v>
      </c>
      <c r="L46" s="326">
        <v>0</v>
      </c>
      <c r="M46" s="326">
        <v>0</v>
      </c>
      <c r="N46" s="326">
        <v>0</v>
      </c>
      <c r="O46" s="326">
        <v>0</v>
      </c>
      <c r="P46" s="326">
        <v>0</v>
      </c>
      <c r="Q46" s="326">
        <v>0</v>
      </c>
      <c r="R46" s="326">
        <v>0</v>
      </c>
      <c r="S46" s="326">
        <v>0</v>
      </c>
      <c r="T46" s="326">
        <v>0</v>
      </c>
      <c r="U46" s="326">
        <v>0</v>
      </c>
      <c r="V46" s="326">
        <v>0</v>
      </c>
      <c r="W46" s="326">
        <v>0</v>
      </c>
      <c r="X46" s="326">
        <v>0</v>
      </c>
      <c r="Y46" s="326">
        <v>0</v>
      </c>
      <c r="Z46" s="326">
        <v>0</v>
      </c>
      <c r="AA46" s="326">
        <v>0</v>
      </c>
      <c r="AB46" s="326">
        <v>0</v>
      </c>
      <c r="AC46" s="337">
        <v>1998129.4818748622</v>
      </c>
      <c r="AD46" s="78"/>
      <c r="AE46" s="78"/>
      <c r="AF46" s="78"/>
      <c r="AG46" s="79"/>
      <c r="AH46" s="78"/>
      <c r="AI46" s="78"/>
      <c r="AJ46" s="78"/>
      <c r="AK46" s="78"/>
      <c r="AL46" s="78"/>
      <c r="AM46" s="78"/>
      <c r="AN46" s="78"/>
      <c r="AO46" s="78"/>
      <c r="AP46" s="80"/>
      <c r="AQ46" s="81"/>
    </row>
    <row r="47" spans="1:43" s="82" customFormat="1" ht="17.25" customHeight="1" x14ac:dyDescent="0.2">
      <c r="A47" s="83" t="s">
        <v>87</v>
      </c>
      <c r="B47" s="341">
        <v>857142.80445083953</v>
      </c>
      <c r="C47" s="341">
        <v>13685.818369005907</v>
      </c>
      <c r="D47" s="341">
        <v>1051344.5671070337</v>
      </c>
      <c r="E47" s="341">
        <v>41057.455107017711</v>
      </c>
      <c r="F47" s="341">
        <v>152733.73299810593</v>
      </c>
      <c r="G47" s="341">
        <v>0</v>
      </c>
      <c r="H47" s="341">
        <v>0</v>
      </c>
      <c r="I47" s="341">
        <v>371159.39416744019</v>
      </c>
      <c r="J47" s="341">
        <v>509112.44332701969</v>
      </c>
      <c r="K47" s="341">
        <v>50911.244332701957</v>
      </c>
      <c r="L47" s="341">
        <v>44342.051515579129</v>
      </c>
      <c r="M47" s="341">
        <v>30245.658595503046</v>
      </c>
      <c r="N47" s="341">
        <v>127278.11083175492</v>
      </c>
      <c r="O47" s="341">
        <v>92379.27399078985</v>
      </c>
      <c r="P47" s="341">
        <v>309436.35332322348</v>
      </c>
      <c r="Q47" s="341">
        <v>72534.837355731303</v>
      </c>
      <c r="R47" s="341">
        <v>99222.183175292826</v>
      </c>
      <c r="S47" s="341">
        <v>0</v>
      </c>
      <c r="T47" s="341">
        <v>0</v>
      </c>
      <c r="U47" s="341">
        <v>128509.83448496544</v>
      </c>
      <c r="V47" s="341">
        <v>0</v>
      </c>
      <c r="W47" s="341">
        <v>0</v>
      </c>
      <c r="X47" s="341">
        <v>0</v>
      </c>
      <c r="Y47" s="341">
        <v>0</v>
      </c>
      <c r="Z47" s="341">
        <v>0</v>
      </c>
      <c r="AA47" s="341">
        <v>0</v>
      </c>
      <c r="AB47" s="341">
        <v>41057.455107017726</v>
      </c>
      <c r="AC47" s="342">
        <v>3992153.2182390224</v>
      </c>
      <c r="AD47" s="78"/>
      <c r="AE47" s="78"/>
      <c r="AF47" s="78"/>
      <c r="AG47" s="79"/>
      <c r="AH47" s="78"/>
      <c r="AI47" s="78"/>
      <c r="AJ47" s="78"/>
      <c r="AK47" s="78"/>
      <c r="AL47" s="78"/>
      <c r="AM47" s="78"/>
      <c r="AN47" s="78"/>
      <c r="AO47" s="78"/>
      <c r="AP47" s="80"/>
      <c r="AQ47" s="81"/>
    </row>
    <row r="48" spans="1:43" s="333" customFormat="1" ht="17.25" customHeight="1" x14ac:dyDescent="0.2">
      <c r="A48" s="327" t="s">
        <v>38</v>
      </c>
      <c r="B48" s="328">
        <v>49032867.358234704</v>
      </c>
      <c r="C48" s="328">
        <v>9410095.678452</v>
      </c>
      <c r="D48" s="328">
        <v>24268938.015015218</v>
      </c>
      <c r="E48" s="328">
        <v>17769301.615160756</v>
      </c>
      <c r="F48" s="328">
        <v>16878400.458733037</v>
      </c>
      <c r="G48" s="328">
        <v>4712779.9844590276</v>
      </c>
      <c r="H48" s="328">
        <v>37016753.500987396</v>
      </c>
      <c r="I48" s="328">
        <v>8430672.8240377661</v>
      </c>
      <c r="J48" s="328">
        <v>2140838.3529176717</v>
      </c>
      <c r="K48" s="328">
        <v>475103.18468003999</v>
      </c>
      <c r="L48" s="328">
        <v>477327.13016500336</v>
      </c>
      <c r="M48" s="328">
        <v>121940.6416678426</v>
      </c>
      <c r="N48" s="328">
        <v>390832.75807288609</v>
      </c>
      <c r="O48" s="328">
        <v>99222.183175292812</v>
      </c>
      <c r="P48" s="328">
        <v>873675.27304059872</v>
      </c>
      <c r="Q48" s="328">
        <v>161492.65675426967</v>
      </c>
      <c r="R48" s="328">
        <v>289455.05850447487</v>
      </c>
      <c r="S48" s="328">
        <v>153281.16573286612</v>
      </c>
      <c r="T48" s="328">
        <v>27371.63673801181</v>
      </c>
      <c r="U48" s="328">
        <v>150407.1438753749</v>
      </c>
      <c r="V48" s="328">
        <v>39688.873270117132</v>
      </c>
      <c r="W48" s="328">
        <v>71166.255518830701</v>
      </c>
      <c r="X48" s="328">
        <v>20528.727553508856</v>
      </c>
      <c r="Y48" s="328">
        <v>20528.727553508856</v>
      </c>
      <c r="Z48" s="328">
        <v>13685.818369005905</v>
      </c>
      <c r="AA48" s="328">
        <v>51321.818883772139</v>
      </c>
      <c r="AB48" s="328">
        <v>152323.15844703573</v>
      </c>
      <c r="AC48" s="337">
        <v>173249999.99999994</v>
      </c>
      <c r="AD48" s="329"/>
      <c r="AE48" s="329"/>
      <c r="AF48" s="329"/>
      <c r="AG48" s="330"/>
      <c r="AH48" s="329"/>
      <c r="AI48" s="329"/>
      <c r="AJ48" s="329"/>
      <c r="AK48" s="329"/>
      <c r="AL48" s="329"/>
      <c r="AM48" s="329"/>
      <c r="AN48" s="329"/>
      <c r="AO48" s="329"/>
      <c r="AP48" s="331"/>
      <c r="AQ48" s="332"/>
    </row>
    <row r="49" spans="1:43" ht="15" x14ac:dyDescent="0.25">
      <c r="A49" s="16"/>
      <c r="B49" s="16"/>
      <c r="C49" s="16"/>
      <c r="AG49" s="16"/>
      <c r="AP49" s="17"/>
    </row>
    <row r="50" spans="1:43" ht="15" x14ac:dyDescent="0.25">
      <c r="A50" s="16"/>
      <c r="B50" s="16"/>
      <c r="C50" s="16"/>
      <c r="AG50" s="16"/>
      <c r="AP50" s="17"/>
    </row>
    <row r="51" spans="1:43" ht="15" x14ac:dyDescent="0.25">
      <c r="A51" s="16"/>
      <c r="B51" s="16"/>
      <c r="C51" s="16"/>
      <c r="AG51" s="16"/>
      <c r="AP51" s="17"/>
    </row>
    <row r="52" spans="1:43" ht="15" x14ac:dyDescent="0.25">
      <c r="A52" s="16"/>
      <c r="B52" s="16"/>
      <c r="C52" s="16"/>
      <c r="AG52" s="16"/>
      <c r="AP52" s="17"/>
    </row>
    <row r="53" spans="1:43" ht="15" x14ac:dyDescent="0.25">
      <c r="A53" s="16"/>
      <c r="B53" s="16"/>
      <c r="C53" s="16"/>
      <c r="AG53" s="16"/>
      <c r="AP53" s="17"/>
    </row>
    <row r="54" spans="1:43" ht="15" x14ac:dyDescent="0.25">
      <c r="A54" s="16"/>
      <c r="B54" s="16"/>
      <c r="C54" s="16"/>
      <c r="AG54" s="16"/>
      <c r="AP54" s="17"/>
    </row>
    <row r="55" spans="1:43" ht="15" x14ac:dyDescent="0.25">
      <c r="A55" s="16"/>
      <c r="B55" s="16"/>
      <c r="C55" s="16"/>
      <c r="AG55" s="16"/>
      <c r="AH55" s="18"/>
      <c r="AI55" s="18"/>
      <c r="AJ55" s="18"/>
      <c r="AK55" s="18"/>
      <c r="AL55" s="18"/>
      <c r="AM55" s="18"/>
      <c r="AN55" s="18"/>
      <c r="AO55" s="18"/>
      <c r="AP55" s="19"/>
      <c r="AQ55" s="20"/>
    </row>
    <row r="56" spans="1:43" ht="15" x14ac:dyDescent="0.25">
      <c r="A56" s="16"/>
      <c r="B56" s="16"/>
      <c r="C56" s="16"/>
      <c r="AG56" s="16"/>
      <c r="AP56" s="17"/>
    </row>
    <row r="57" spans="1:43" ht="15" x14ac:dyDescent="0.25">
      <c r="A57" s="16"/>
      <c r="B57" s="16"/>
      <c r="C57" s="16"/>
      <c r="AG57" s="16"/>
      <c r="AP57" s="17"/>
    </row>
    <row r="58" spans="1:43" ht="15" x14ac:dyDescent="0.25">
      <c r="A58" s="16"/>
      <c r="B58" s="16"/>
      <c r="C58" s="16"/>
      <c r="AG58" s="16"/>
      <c r="AP58" s="17"/>
    </row>
    <row r="59" spans="1:43" ht="15" x14ac:dyDescent="0.25">
      <c r="A59" s="16"/>
      <c r="B59" s="16"/>
      <c r="C59" s="16"/>
      <c r="AG59" s="16"/>
      <c r="AP59" s="17"/>
    </row>
    <row r="60" spans="1:43" ht="15" x14ac:dyDescent="0.25">
      <c r="A60" s="16"/>
      <c r="B60" s="16"/>
      <c r="C60" s="16"/>
      <c r="AG60" s="16"/>
      <c r="AP60" s="17"/>
    </row>
    <row r="61" spans="1:43" ht="15" x14ac:dyDescent="0.25">
      <c r="A61" s="16"/>
      <c r="B61" s="16"/>
      <c r="C61" s="16"/>
      <c r="AG61" s="16"/>
      <c r="AP61" s="17"/>
    </row>
    <row r="62" spans="1:43" ht="15" x14ac:dyDescent="0.25">
      <c r="A62" s="16"/>
      <c r="B62" s="16"/>
      <c r="C62" s="16"/>
      <c r="AG62" s="16"/>
      <c r="AP62" s="17"/>
    </row>
    <row r="63" spans="1:43" ht="15" x14ac:dyDescent="0.25">
      <c r="A63" s="16"/>
      <c r="B63" s="16"/>
      <c r="C63" s="16"/>
      <c r="AG63" s="16"/>
      <c r="AP63" s="17"/>
    </row>
    <row r="64" spans="1:43" ht="15" x14ac:dyDescent="0.25">
      <c r="A64" s="16"/>
      <c r="B64" s="16"/>
      <c r="C64" s="16"/>
      <c r="AG64" s="16"/>
      <c r="AP64" s="17"/>
    </row>
    <row r="65" spans="1:42" ht="15" x14ac:dyDescent="0.25">
      <c r="A65" s="16"/>
      <c r="B65" s="16"/>
      <c r="C65" s="16"/>
      <c r="AG65" s="16"/>
      <c r="AP65" s="17"/>
    </row>
    <row r="66" spans="1:42" ht="15" x14ac:dyDescent="0.25">
      <c r="A66" s="16"/>
      <c r="B66" s="16"/>
      <c r="C66" s="16"/>
      <c r="AG66" s="16"/>
      <c r="AP66" s="17"/>
    </row>
    <row r="67" spans="1:42" ht="15" x14ac:dyDescent="0.25">
      <c r="A67" s="16"/>
      <c r="B67" s="16"/>
      <c r="C67" s="16"/>
      <c r="AG67" s="16"/>
      <c r="AP67" s="17"/>
    </row>
    <row r="68" spans="1:42" ht="15" x14ac:dyDescent="0.25">
      <c r="A68" s="16"/>
      <c r="B68" s="16"/>
      <c r="C68" s="16"/>
      <c r="AG68" s="16"/>
      <c r="AP68" s="17"/>
    </row>
    <row r="69" spans="1:42" ht="15" x14ac:dyDescent="0.25">
      <c r="A69" s="16"/>
      <c r="B69" s="16"/>
      <c r="C69" s="16"/>
      <c r="AG69" s="16"/>
      <c r="AP69" s="17"/>
    </row>
    <row r="70" spans="1:42" ht="15" x14ac:dyDescent="0.25">
      <c r="A70" s="16"/>
      <c r="B70" s="16"/>
      <c r="C70" s="16"/>
      <c r="AG70" s="16"/>
      <c r="AP70" s="17"/>
    </row>
    <row r="71" spans="1:42" ht="15" x14ac:dyDescent="0.25">
      <c r="A71" s="16"/>
      <c r="B71" s="16"/>
      <c r="C71" s="16"/>
      <c r="AG71" s="16"/>
      <c r="AP71" s="17"/>
    </row>
    <row r="72" spans="1:42" ht="15" x14ac:dyDescent="0.25">
      <c r="A72" s="16"/>
      <c r="B72" s="16"/>
      <c r="C72" s="16"/>
      <c r="AG72" s="16"/>
      <c r="AP72" s="17"/>
    </row>
    <row r="73" spans="1:42" ht="15" x14ac:dyDescent="0.25">
      <c r="A73" s="16"/>
      <c r="B73" s="16"/>
      <c r="C73" s="16"/>
      <c r="AG73" s="16"/>
      <c r="AP73" s="17"/>
    </row>
    <row r="74" spans="1:42" ht="15" x14ac:dyDescent="0.25">
      <c r="A74" s="16"/>
      <c r="B74" s="16"/>
      <c r="C74" s="16"/>
      <c r="AG74" s="16"/>
      <c r="AP74" s="17"/>
    </row>
    <row r="75" spans="1:42" ht="15" x14ac:dyDescent="0.25">
      <c r="A75" s="16"/>
      <c r="B75" s="16"/>
      <c r="C75" s="16"/>
      <c r="AG75" s="16"/>
      <c r="AP75" s="17"/>
    </row>
    <row r="76" spans="1:42" ht="15" x14ac:dyDescent="0.25">
      <c r="A76" s="16"/>
      <c r="B76" s="16"/>
      <c r="C76" s="16"/>
      <c r="AG76" s="16"/>
      <c r="AP76" s="17"/>
    </row>
    <row r="77" spans="1:42" ht="15" x14ac:dyDescent="0.25">
      <c r="A77" s="16"/>
      <c r="B77" s="16"/>
      <c r="C77" s="16"/>
      <c r="AG77" s="16"/>
      <c r="AP77" s="17"/>
    </row>
    <row r="78" spans="1:42" ht="15" x14ac:dyDescent="0.25">
      <c r="A78" s="16"/>
      <c r="B78" s="16"/>
      <c r="C78" s="16"/>
      <c r="AG78" s="16"/>
      <c r="AP78" s="17"/>
    </row>
    <row r="79" spans="1:42" ht="15" x14ac:dyDescent="0.25">
      <c r="A79" s="16"/>
      <c r="B79" s="16"/>
      <c r="C79" s="16"/>
      <c r="AG79" s="16"/>
      <c r="AP79" s="17"/>
    </row>
    <row r="80" spans="1:42" ht="15" x14ac:dyDescent="0.25">
      <c r="A80" s="16"/>
      <c r="B80" s="16"/>
      <c r="C80" s="16"/>
      <c r="AG80" s="16"/>
      <c r="AP80" s="17"/>
    </row>
    <row r="81" spans="1:43" ht="15" x14ac:dyDescent="0.25">
      <c r="A81" s="16"/>
      <c r="B81" s="16"/>
      <c r="C81" s="16"/>
      <c r="AG81" s="16"/>
      <c r="AP81" s="17"/>
    </row>
    <row r="82" spans="1:43" ht="15" x14ac:dyDescent="0.25">
      <c r="A82" s="16"/>
      <c r="B82" s="16"/>
      <c r="C82" s="16"/>
      <c r="AG82" s="16"/>
      <c r="AP82" s="17"/>
    </row>
    <row r="83" spans="1:43" ht="15" x14ac:dyDescent="0.25">
      <c r="A83" s="16"/>
      <c r="B83" s="16"/>
      <c r="C83" s="16"/>
      <c r="AG83" s="16"/>
      <c r="AP83" s="17"/>
    </row>
    <row r="84" spans="1:43" ht="15" x14ac:dyDescent="0.25">
      <c r="A84" s="16"/>
      <c r="B84" s="16"/>
      <c r="C84" s="16"/>
      <c r="AG84" s="16"/>
      <c r="AP84" s="17"/>
    </row>
    <row r="85" spans="1:43" ht="15" x14ac:dyDescent="0.25">
      <c r="A85" s="16"/>
      <c r="B85" s="16"/>
      <c r="C85" s="16"/>
      <c r="AG85" s="16"/>
      <c r="AP85" s="17"/>
    </row>
    <row r="86" spans="1:43" ht="15" x14ac:dyDescent="0.25">
      <c r="A86" s="16"/>
      <c r="B86" s="16"/>
      <c r="C86" s="16"/>
      <c r="AG86" s="16"/>
      <c r="AP86" s="17"/>
    </row>
    <row r="87" spans="1:43" ht="15" x14ac:dyDescent="0.25">
      <c r="A87" s="16"/>
      <c r="B87" s="16"/>
      <c r="C87" s="16"/>
      <c r="AG87" s="16"/>
      <c r="AP87" s="17"/>
    </row>
    <row r="88" spans="1:43" ht="15" x14ac:dyDescent="0.25">
      <c r="A88" s="16"/>
      <c r="B88" s="16"/>
      <c r="C88" s="16"/>
      <c r="AG88" s="16"/>
      <c r="AP88" s="17"/>
    </row>
    <row r="89" spans="1:43" ht="15" x14ac:dyDescent="0.25">
      <c r="A89" s="16"/>
      <c r="B89" s="16"/>
      <c r="C89" s="16"/>
      <c r="AG89" s="16"/>
      <c r="AP89" s="17"/>
    </row>
    <row r="90" spans="1:43" ht="15" x14ac:dyDescent="0.25">
      <c r="A90" s="16"/>
      <c r="B90" s="16"/>
      <c r="C90" s="16"/>
      <c r="AG90" s="16"/>
      <c r="AP90" s="17"/>
    </row>
    <row r="91" spans="1:43" ht="15" x14ac:dyDescent="0.25">
      <c r="A91" s="16"/>
      <c r="B91" s="16"/>
      <c r="C91" s="16"/>
      <c r="AG91" s="16"/>
      <c r="AP91" s="17"/>
    </row>
    <row r="92" spans="1:43" ht="15" x14ac:dyDescent="0.25">
      <c r="A92" s="16"/>
      <c r="B92" s="16"/>
      <c r="C92" s="16"/>
      <c r="AG92" s="16"/>
      <c r="AP92" s="17"/>
    </row>
    <row r="93" spans="1:43" ht="15" x14ac:dyDescent="0.25">
      <c r="A93" s="16"/>
      <c r="B93" s="16"/>
      <c r="C93" s="16"/>
      <c r="AG93" s="16"/>
      <c r="AP93" s="17"/>
    </row>
    <row r="94" spans="1:43" ht="15" x14ac:dyDescent="0.25">
      <c r="A94" s="16"/>
      <c r="B94" s="16"/>
      <c r="C94" s="16"/>
      <c r="AG94" s="16"/>
      <c r="AP94" s="17"/>
    </row>
    <row r="95" spans="1:43" ht="15" x14ac:dyDescent="0.25">
      <c r="A95" s="16"/>
      <c r="B95" s="16"/>
      <c r="C95" s="16"/>
      <c r="AG95" s="16"/>
      <c r="AP95" s="17"/>
    </row>
    <row r="96" spans="1:43" ht="15" x14ac:dyDescent="0.25">
      <c r="A96" s="16"/>
      <c r="B96" s="16"/>
      <c r="C96" s="16"/>
      <c r="AG96" s="16"/>
      <c r="AH96" s="18"/>
      <c r="AI96" s="18"/>
      <c r="AJ96" s="18"/>
      <c r="AK96" s="18"/>
      <c r="AL96" s="18"/>
      <c r="AM96" s="18"/>
      <c r="AN96" s="18"/>
      <c r="AO96" s="18"/>
      <c r="AP96" s="19"/>
      <c r="AQ96" s="20"/>
    </row>
    <row r="97" spans="1:42" ht="15" x14ac:dyDescent="0.25">
      <c r="A97" s="16"/>
      <c r="B97" s="16"/>
      <c r="C97" s="16"/>
      <c r="AG97" s="16"/>
      <c r="AP97" s="17"/>
    </row>
    <row r="98" spans="1:42" ht="15" x14ac:dyDescent="0.25">
      <c r="A98" s="16"/>
      <c r="B98" s="16"/>
      <c r="C98" s="16"/>
      <c r="AG98" s="16"/>
      <c r="AP98" s="17"/>
    </row>
    <row r="99" spans="1:42" ht="15" x14ac:dyDescent="0.25">
      <c r="A99" s="16"/>
      <c r="B99" s="16"/>
      <c r="C99" s="16"/>
      <c r="AG99" s="16"/>
      <c r="AP99" s="17"/>
    </row>
    <row r="100" spans="1:42" ht="15" x14ac:dyDescent="0.25">
      <c r="A100" s="16"/>
      <c r="B100" s="16"/>
      <c r="C100" s="16"/>
      <c r="AG100" s="16"/>
      <c r="AP100" s="17"/>
    </row>
    <row r="101" spans="1:42" ht="15" x14ac:dyDescent="0.25">
      <c r="A101" s="16"/>
      <c r="B101" s="16"/>
      <c r="C101" s="16"/>
      <c r="AG101" s="16"/>
      <c r="AP101" s="17"/>
    </row>
    <row r="102" spans="1:42" ht="15" x14ac:dyDescent="0.25">
      <c r="A102" s="16"/>
      <c r="B102" s="16"/>
      <c r="C102" s="16"/>
      <c r="AG102" s="16"/>
      <c r="AP102" s="17"/>
    </row>
    <row r="103" spans="1:42" ht="15" x14ac:dyDescent="0.25">
      <c r="A103" s="16"/>
      <c r="B103" s="16"/>
      <c r="C103" s="16"/>
      <c r="AG103" s="16"/>
      <c r="AP103" s="17"/>
    </row>
    <row r="104" spans="1:42" ht="15" x14ac:dyDescent="0.25">
      <c r="A104" s="16"/>
      <c r="B104" s="16"/>
      <c r="C104" s="16"/>
      <c r="AG104" s="16"/>
      <c r="AP104" s="17"/>
    </row>
    <row r="105" spans="1:42" ht="15" x14ac:dyDescent="0.25">
      <c r="A105" s="16"/>
      <c r="B105" s="16"/>
      <c r="C105" s="16"/>
      <c r="AG105" s="16"/>
      <c r="AP105" s="17"/>
    </row>
    <row r="106" spans="1:42" ht="15" x14ac:dyDescent="0.25">
      <c r="A106" s="16"/>
      <c r="B106" s="16"/>
      <c r="C106" s="16"/>
      <c r="AG106" s="16"/>
      <c r="AP106" s="17"/>
    </row>
    <row r="107" spans="1:42" ht="15" x14ac:dyDescent="0.25">
      <c r="A107" s="16"/>
      <c r="B107" s="16"/>
      <c r="C107" s="16"/>
      <c r="AG107" s="16"/>
      <c r="AP107" s="17"/>
    </row>
    <row r="108" spans="1:42" ht="15" x14ac:dyDescent="0.25">
      <c r="A108" s="16"/>
      <c r="B108" s="16"/>
      <c r="C108" s="16"/>
      <c r="AG108" s="16"/>
      <c r="AP108" s="17"/>
    </row>
    <row r="109" spans="1:42" ht="15" x14ac:dyDescent="0.25">
      <c r="A109" s="16"/>
      <c r="B109" s="16"/>
      <c r="C109" s="16"/>
      <c r="AG109" s="16"/>
      <c r="AP109" s="17"/>
    </row>
    <row r="110" spans="1:42" ht="15" x14ac:dyDescent="0.25">
      <c r="A110" s="16"/>
      <c r="B110" s="16"/>
      <c r="C110" s="16"/>
      <c r="AG110" s="16"/>
      <c r="AP110" s="17"/>
    </row>
    <row r="111" spans="1:42" ht="15" x14ac:dyDescent="0.25">
      <c r="A111" s="16"/>
      <c r="B111" s="16"/>
      <c r="C111" s="16"/>
      <c r="AG111" s="16"/>
      <c r="AP111" s="17"/>
    </row>
    <row r="112" spans="1:42" ht="15" x14ac:dyDescent="0.25">
      <c r="A112" s="16"/>
      <c r="B112" s="16"/>
      <c r="C112" s="16"/>
      <c r="AG112" s="16"/>
      <c r="AP112" s="17"/>
    </row>
    <row r="113" spans="1:42" ht="15" x14ac:dyDescent="0.25">
      <c r="A113" s="16"/>
      <c r="B113" s="16"/>
      <c r="C113" s="16"/>
      <c r="AG113" s="16"/>
      <c r="AP113" s="17"/>
    </row>
    <row r="114" spans="1:42" ht="15" x14ac:dyDescent="0.25">
      <c r="A114" s="16"/>
      <c r="B114" s="16"/>
      <c r="C114" s="16"/>
      <c r="AG114" s="16"/>
      <c r="AP114" s="17"/>
    </row>
    <row r="115" spans="1:42" ht="15" x14ac:dyDescent="0.25">
      <c r="A115" s="16"/>
      <c r="B115" s="16"/>
      <c r="C115" s="16"/>
      <c r="AG115" s="16"/>
      <c r="AP115" s="17"/>
    </row>
    <row r="116" spans="1:42" ht="15" x14ac:dyDescent="0.25">
      <c r="A116" s="16"/>
      <c r="B116" s="16"/>
      <c r="C116" s="16"/>
      <c r="AG116" s="16"/>
      <c r="AP116" s="17"/>
    </row>
    <row r="117" spans="1:42" ht="15" x14ac:dyDescent="0.25">
      <c r="A117" s="16"/>
      <c r="B117" s="16"/>
      <c r="C117" s="16"/>
      <c r="AG117" s="16"/>
      <c r="AP117" s="17"/>
    </row>
    <row r="118" spans="1:42" ht="15" x14ac:dyDescent="0.25">
      <c r="A118" s="16"/>
      <c r="B118" s="16"/>
      <c r="C118" s="16"/>
      <c r="AG118" s="16"/>
      <c r="AP118" s="17"/>
    </row>
    <row r="119" spans="1:42" ht="15" x14ac:dyDescent="0.25">
      <c r="A119" s="16"/>
      <c r="B119" s="16"/>
      <c r="C119" s="16"/>
      <c r="AG119" s="16"/>
      <c r="AP119" s="17"/>
    </row>
    <row r="120" spans="1:42" ht="15" x14ac:dyDescent="0.25">
      <c r="A120" s="16"/>
      <c r="B120" s="16"/>
      <c r="C120" s="16"/>
      <c r="AG120" s="16"/>
      <c r="AP120" s="17"/>
    </row>
    <row r="121" spans="1:42" ht="15" x14ac:dyDescent="0.25">
      <c r="A121" s="16"/>
      <c r="B121" s="16"/>
      <c r="C121" s="16"/>
      <c r="AG121" s="16"/>
      <c r="AP121" s="17"/>
    </row>
    <row r="122" spans="1:42" ht="15" x14ac:dyDescent="0.25">
      <c r="A122" s="16"/>
      <c r="B122" s="16"/>
      <c r="C122" s="16"/>
      <c r="AG122" s="16"/>
      <c r="AP122" s="17"/>
    </row>
    <row r="123" spans="1:42" ht="15" x14ac:dyDescent="0.25">
      <c r="A123" s="16"/>
      <c r="B123" s="16"/>
      <c r="C123" s="16"/>
      <c r="AG123" s="16"/>
      <c r="AP123" s="17"/>
    </row>
    <row r="124" spans="1:42" ht="15" x14ac:dyDescent="0.25">
      <c r="A124" s="16"/>
      <c r="B124" s="16"/>
      <c r="C124" s="16"/>
      <c r="AG124" s="16"/>
      <c r="AP124" s="17"/>
    </row>
    <row r="125" spans="1:42" ht="15" x14ac:dyDescent="0.25">
      <c r="A125" s="16"/>
      <c r="B125" s="16"/>
      <c r="C125" s="16"/>
      <c r="AG125" s="16"/>
      <c r="AP125" s="17"/>
    </row>
    <row r="126" spans="1:42" ht="15" x14ac:dyDescent="0.25">
      <c r="A126" s="16"/>
      <c r="B126" s="16"/>
      <c r="C126" s="16"/>
      <c r="AG126" s="16"/>
      <c r="AP126" s="17"/>
    </row>
    <row r="127" spans="1:42" ht="15" x14ac:dyDescent="0.25">
      <c r="A127" s="16"/>
      <c r="B127" s="16"/>
      <c r="C127" s="16"/>
      <c r="AG127" s="16"/>
      <c r="AP127" s="17"/>
    </row>
    <row r="128" spans="1:42" ht="15" x14ac:dyDescent="0.25">
      <c r="A128" s="16"/>
      <c r="B128" s="16"/>
      <c r="C128" s="16"/>
      <c r="AG128" s="16"/>
      <c r="AP128" s="17"/>
    </row>
    <row r="129" spans="1:43" ht="15" x14ac:dyDescent="0.25">
      <c r="A129" s="16"/>
      <c r="B129" s="16"/>
      <c r="C129" s="16"/>
      <c r="AG129" s="16"/>
      <c r="AP129" s="17"/>
    </row>
    <row r="130" spans="1:43" ht="15" x14ac:dyDescent="0.25">
      <c r="A130" s="16"/>
      <c r="B130" s="16"/>
      <c r="C130" s="16"/>
      <c r="AG130" s="16"/>
      <c r="AP130" s="17"/>
    </row>
    <row r="131" spans="1:43" ht="15" x14ac:dyDescent="0.25">
      <c r="A131" s="16"/>
      <c r="B131" s="16"/>
      <c r="C131" s="16"/>
      <c r="AG131" s="16"/>
      <c r="AP131" s="17"/>
    </row>
    <row r="132" spans="1:43" ht="15" x14ac:dyDescent="0.25">
      <c r="A132" s="16"/>
      <c r="B132" s="16"/>
      <c r="C132" s="16"/>
      <c r="AG132" s="16"/>
      <c r="AH132" s="18"/>
      <c r="AI132" s="18"/>
      <c r="AJ132" s="18"/>
      <c r="AK132" s="18"/>
      <c r="AL132" s="18"/>
      <c r="AM132" s="18"/>
      <c r="AN132" s="18"/>
      <c r="AO132" s="18"/>
      <c r="AP132" s="19"/>
      <c r="AQ132" s="20"/>
    </row>
    <row r="133" spans="1:43" ht="15" x14ac:dyDescent="0.25">
      <c r="A133" s="16"/>
      <c r="B133" s="16"/>
      <c r="C133" s="16"/>
      <c r="AG133" s="16"/>
      <c r="AP133" s="17"/>
    </row>
    <row r="134" spans="1:43" ht="15" x14ac:dyDescent="0.25">
      <c r="A134" s="16"/>
      <c r="B134" s="16"/>
      <c r="C134" s="16"/>
      <c r="AG134" s="16"/>
      <c r="AP134" s="17"/>
    </row>
    <row r="135" spans="1:43" ht="15" x14ac:dyDescent="0.25">
      <c r="A135" s="16"/>
      <c r="B135" s="16"/>
      <c r="C135" s="16"/>
      <c r="AG135" s="16"/>
      <c r="AP135" s="17"/>
    </row>
    <row r="136" spans="1:43" ht="15" x14ac:dyDescent="0.25">
      <c r="A136" s="16"/>
      <c r="B136" s="16"/>
      <c r="C136" s="16"/>
      <c r="AG136" s="16"/>
      <c r="AP136" s="17"/>
    </row>
    <row r="137" spans="1:43" ht="15" x14ac:dyDescent="0.25">
      <c r="A137" s="16"/>
      <c r="B137" s="16"/>
      <c r="C137" s="16"/>
      <c r="AG137" s="16"/>
      <c r="AP137" s="17"/>
    </row>
    <row r="138" spans="1:43" ht="15" x14ac:dyDescent="0.25">
      <c r="A138" s="16"/>
      <c r="B138" s="16"/>
      <c r="C138" s="16"/>
      <c r="AG138" s="16"/>
      <c r="AP138" s="17"/>
    </row>
    <row r="139" spans="1:43" ht="15" x14ac:dyDescent="0.25">
      <c r="A139" s="16"/>
      <c r="B139" s="16"/>
      <c r="C139" s="16"/>
      <c r="AG139" s="16"/>
      <c r="AP139" s="17"/>
    </row>
    <row r="140" spans="1:43" ht="15" x14ac:dyDescent="0.25">
      <c r="A140" s="16"/>
      <c r="B140" s="16"/>
      <c r="C140" s="16"/>
      <c r="AG140" s="16"/>
      <c r="AP140" s="17"/>
    </row>
    <row r="141" spans="1:43" ht="15" x14ac:dyDescent="0.25">
      <c r="A141" s="16"/>
      <c r="B141" s="16"/>
      <c r="C141" s="16"/>
      <c r="AG141" s="16"/>
      <c r="AP141" s="17"/>
    </row>
    <row r="142" spans="1:43" ht="15" x14ac:dyDescent="0.25">
      <c r="A142" s="16"/>
      <c r="B142" s="16"/>
      <c r="C142" s="16"/>
      <c r="AG142" s="16"/>
      <c r="AP142" s="17"/>
    </row>
    <row r="143" spans="1:43" ht="15" x14ac:dyDescent="0.25">
      <c r="A143" s="16"/>
      <c r="B143" s="16"/>
      <c r="C143" s="16"/>
      <c r="AG143" s="16"/>
      <c r="AP143" s="17"/>
    </row>
    <row r="144" spans="1:43" ht="15" x14ac:dyDescent="0.25">
      <c r="A144" s="16"/>
      <c r="B144" s="16"/>
      <c r="C144" s="16"/>
      <c r="AG144" s="16"/>
      <c r="AP144" s="17"/>
    </row>
    <row r="145" spans="1:42" ht="15" x14ac:dyDescent="0.25">
      <c r="A145" s="16"/>
      <c r="B145" s="16"/>
      <c r="C145" s="16"/>
      <c r="AG145" s="16"/>
      <c r="AP145" s="17"/>
    </row>
    <row r="146" spans="1:42" ht="15" x14ac:dyDescent="0.25">
      <c r="A146" s="16"/>
      <c r="B146" s="16"/>
      <c r="C146" s="16"/>
      <c r="AG146" s="16"/>
      <c r="AP146" s="17"/>
    </row>
    <row r="147" spans="1:42" ht="15" x14ac:dyDescent="0.25">
      <c r="A147" s="16"/>
      <c r="B147" s="16"/>
      <c r="C147" s="16"/>
      <c r="AG147" s="16"/>
      <c r="AP147" s="17"/>
    </row>
    <row r="148" spans="1:42" ht="15" x14ac:dyDescent="0.25">
      <c r="A148" s="16"/>
      <c r="B148" s="16"/>
      <c r="C148" s="16"/>
      <c r="AG148" s="16"/>
      <c r="AP148" s="17"/>
    </row>
    <row r="149" spans="1:42" ht="15" x14ac:dyDescent="0.25">
      <c r="A149" s="16"/>
      <c r="B149" s="16"/>
      <c r="C149" s="16"/>
      <c r="AG149" s="16"/>
      <c r="AP149" s="17"/>
    </row>
    <row r="150" spans="1:42" ht="15" x14ac:dyDescent="0.25">
      <c r="A150" s="16"/>
      <c r="B150" s="16"/>
      <c r="C150" s="16"/>
      <c r="AG150" s="16"/>
      <c r="AP150" s="17"/>
    </row>
    <row r="151" spans="1:42" ht="15" x14ac:dyDescent="0.25">
      <c r="A151" s="16"/>
      <c r="B151" s="16"/>
      <c r="C151" s="16"/>
      <c r="AG151" s="16"/>
      <c r="AP151" s="17"/>
    </row>
    <row r="152" spans="1:42" ht="15" x14ac:dyDescent="0.25">
      <c r="A152" s="16"/>
      <c r="B152" s="16"/>
      <c r="C152" s="16"/>
      <c r="AG152" s="16"/>
      <c r="AP152" s="17"/>
    </row>
    <row r="153" spans="1:42" ht="15" x14ac:dyDescent="0.25">
      <c r="A153" s="16"/>
      <c r="B153" s="16"/>
      <c r="C153" s="16"/>
      <c r="AG153" s="16"/>
      <c r="AP153" s="17"/>
    </row>
    <row r="154" spans="1:42" ht="15" x14ac:dyDescent="0.25">
      <c r="A154" s="16"/>
      <c r="B154" s="16"/>
      <c r="C154" s="16"/>
      <c r="AG154" s="16"/>
      <c r="AP154" s="17"/>
    </row>
    <row r="155" spans="1:42" ht="15" x14ac:dyDescent="0.25">
      <c r="A155" s="16"/>
      <c r="B155" s="16"/>
      <c r="C155" s="16"/>
      <c r="AG155" s="16"/>
      <c r="AP155" s="17"/>
    </row>
    <row r="156" spans="1:42" ht="15" x14ac:dyDescent="0.25">
      <c r="A156" s="16"/>
      <c r="B156" s="16"/>
      <c r="C156" s="16"/>
      <c r="AG156" s="16"/>
      <c r="AP156" s="17"/>
    </row>
    <row r="157" spans="1:42" ht="15" x14ac:dyDescent="0.25">
      <c r="A157" s="16"/>
      <c r="B157" s="16"/>
      <c r="C157" s="16"/>
      <c r="AG157" s="16"/>
      <c r="AP157" s="17"/>
    </row>
    <row r="158" spans="1:42" ht="15" x14ac:dyDescent="0.25">
      <c r="A158" s="16"/>
      <c r="B158" s="16"/>
      <c r="C158" s="16"/>
      <c r="AG158" s="16"/>
      <c r="AP158" s="17"/>
    </row>
    <row r="159" spans="1:42" ht="15" x14ac:dyDescent="0.25">
      <c r="A159" s="16"/>
      <c r="B159" s="16"/>
      <c r="C159" s="16"/>
      <c r="AG159" s="16"/>
      <c r="AP159" s="17"/>
    </row>
    <row r="160" spans="1:42" ht="15" x14ac:dyDescent="0.25">
      <c r="A160" s="16"/>
      <c r="B160" s="16"/>
      <c r="C160" s="16"/>
      <c r="AG160" s="16"/>
      <c r="AP160" s="17"/>
    </row>
    <row r="161" spans="1:43" ht="15" x14ac:dyDescent="0.25">
      <c r="A161" s="16"/>
      <c r="B161" s="16"/>
      <c r="C161" s="16"/>
      <c r="AG161" s="16"/>
      <c r="AP161" s="17"/>
    </row>
    <row r="162" spans="1:43" ht="15" x14ac:dyDescent="0.25">
      <c r="A162" s="16"/>
      <c r="B162" s="16"/>
      <c r="C162" s="16"/>
      <c r="AG162" s="16"/>
      <c r="AP162" s="17"/>
    </row>
    <row r="163" spans="1:43" ht="15" x14ac:dyDescent="0.25">
      <c r="A163" s="16"/>
      <c r="B163" s="16"/>
      <c r="C163" s="16"/>
      <c r="AG163" s="16"/>
      <c r="AP163" s="17"/>
    </row>
    <row r="164" spans="1:43" ht="15" x14ac:dyDescent="0.25">
      <c r="A164" s="16"/>
      <c r="B164" s="16"/>
      <c r="C164" s="16"/>
      <c r="AG164" s="16"/>
      <c r="AP164" s="17"/>
    </row>
    <row r="165" spans="1:43" ht="15" x14ac:dyDescent="0.25">
      <c r="A165" s="16"/>
      <c r="B165" s="16"/>
      <c r="C165" s="16"/>
      <c r="AG165" s="16"/>
      <c r="AP165" s="17"/>
    </row>
    <row r="166" spans="1:43" ht="15" x14ac:dyDescent="0.25">
      <c r="A166" s="16"/>
      <c r="B166" s="16"/>
      <c r="C166" s="16"/>
      <c r="AG166" s="16"/>
      <c r="AP166" s="17"/>
    </row>
    <row r="167" spans="1:43" ht="15" x14ac:dyDescent="0.25">
      <c r="A167" s="16"/>
      <c r="B167" s="16"/>
      <c r="C167" s="16"/>
      <c r="AG167" s="16"/>
      <c r="AP167" s="17"/>
    </row>
    <row r="168" spans="1:43" ht="15" x14ac:dyDescent="0.25">
      <c r="A168" s="16"/>
      <c r="B168" s="16"/>
      <c r="C168" s="16"/>
      <c r="AG168" s="16"/>
      <c r="AP168" s="17"/>
    </row>
    <row r="169" spans="1:43" ht="15" x14ac:dyDescent="0.25">
      <c r="A169" s="16"/>
      <c r="B169" s="16"/>
      <c r="C169" s="16"/>
      <c r="AG169" s="16"/>
      <c r="AP169" s="17"/>
    </row>
    <row r="170" spans="1:43" ht="15" x14ac:dyDescent="0.25">
      <c r="A170" s="16"/>
      <c r="B170" s="16"/>
      <c r="C170" s="16"/>
      <c r="AG170" s="16"/>
      <c r="AP170" s="17"/>
    </row>
    <row r="171" spans="1:43" ht="15" x14ac:dyDescent="0.25">
      <c r="A171" s="16"/>
      <c r="B171" s="16"/>
      <c r="C171" s="16"/>
      <c r="AG171" s="16"/>
      <c r="AP171" s="17"/>
    </row>
    <row r="172" spans="1:43" ht="15" x14ac:dyDescent="0.25">
      <c r="A172" s="16"/>
      <c r="B172" s="16"/>
      <c r="C172" s="16"/>
      <c r="AG172" s="16"/>
      <c r="AH172" s="18"/>
      <c r="AI172" s="18"/>
      <c r="AJ172" s="18"/>
      <c r="AK172" s="18"/>
      <c r="AL172" s="18"/>
      <c r="AM172" s="18"/>
      <c r="AN172" s="18"/>
      <c r="AO172" s="18"/>
      <c r="AP172" s="19"/>
      <c r="AQ172" s="20"/>
    </row>
    <row r="173" spans="1:43" ht="15" x14ac:dyDescent="0.25">
      <c r="A173" s="16"/>
      <c r="B173" s="16"/>
      <c r="C173" s="16"/>
      <c r="AG173" s="16"/>
      <c r="AP173" s="17"/>
    </row>
    <row r="174" spans="1:43" ht="15" x14ac:dyDescent="0.25">
      <c r="A174" s="16"/>
      <c r="B174" s="16"/>
      <c r="C174" s="16"/>
      <c r="AG174" s="16"/>
      <c r="AP174" s="17"/>
    </row>
    <row r="175" spans="1:43" ht="15" x14ac:dyDescent="0.25">
      <c r="A175" s="16"/>
      <c r="B175" s="16"/>
      <c r="C175" s="16"/>
      <c r="AG175" s="16"/>
      <c r="AP175" s="17"/>
    </row>
    <row r="176" spans="1:43" ht="15" x14ac:dyDescent="0.25">
      <c r="A176" s="16"/>
      <c r="B176" s="16"/>
      <c r="C176" s="16"/>
      <c r="AG176" s="16"/>
      <c r="AP176" s="17"/>
    </row>
    <row r="177" spans="1:42" ht="15" x14ac:dyDescent="0.25">
      <c r="A177" s="16"/>
      <c r="B177" s="16"/>
      <c r="C177" s="16"/>
      <c r="AG177" s="16"/>
      <c r="AP177" s="17"/>
    </row>
    <row r="178" spans="1:42" ht="15" x14ac:dyDescent="0.25">
      <c r="A178" s="16"/>
      <c r="B178" s="16"/>
      <c r="C178" s="16"/>
      <c r="AG178" s="16"/>
      <c r="AP178" s="17"/>
    </row>
    <row r="179" spans="1:42" ht="15" x14ac:dyDescent="0.25">
      <c r="A179" s="16"/>
      <c r="B179" s="16"/>
      <c r="C179" s="16"/>
      <c r="AG179" s="16"/>
      <c r="AP179" s="17"/>
    </row>
    <row r="180" spans="1:42" ht="15" x14ac:dyDescent="0.25">
      <c r="A180" s="16"/>
      <c r="B180" s="16"/>
      <c r="C180" s="16"/>
      <c r="AG180" s="16"/>
      <c r="AP180" s="17"/>
    </row>
    <row r="181" spans="1:42" ht="15" x14ac:dyDescent="0.25">
      <c r="A181" s="16"/>
      <c r="B181" s="16"/>
      <c r="C181" s="16"/>
      <c r="AG181" s="16"/>
      <c r="AP181" s="17"/>
    </row>
    <row r="182" spans="1:42" ht="15" x14ac:dyDescent="0.25">
      <c r="A182" s="16"/>
      <c r="B182" s="16"/>
      <c r="C182" s="16"/>
      <c r="AG182" s="16"/>
      <c r="AP182" s="17"/>
    </row>
    <row r="183" spans="1:42" ht="15" x14ac:dyDescent="0.25">
      <c r="A183" s="16"/>
      <c r="B183" s="16"/>
      <c r="C183" s="16"/>
      <c r="AG183" s="16"/>
      <c r="AP183" s="17"/>
    </row>
    <row r="184" spans="1:42" ht="15" x14ac:dyDescent="0.25">
      <c r="A184" s="16"/>
      <c r="B184" s="16"/>
      <c r="C184" s="16"/>
      <c r="AG184" s="16"/>
      <c r="AP184" s="17"/>
    </row>
    <row r="185" spans="1:42" ht="15" x14ac:dyDescent="0.25">
      <c r="A185" s="16"/>
      <c r="B185" s="16"/>
      <c r="C185" s="16"/>
      <c r="AG185" s="16"/>
      <c r="AP185" s="17"/>
    </row>
    <row r="186" spans="1:42" ht="15" x14ac:dyDescent="0.25">
      <c r="A186" s="16"/>
      <c r="B186" s="16"/>
      <c r="C186" s="16"/>
      <c r="AG186" s="16"/>
      <c r="AP186" s="17"/>
    </row>
    <row r="187" spans="1:42" ht="15" x14ac:dyDescent="0.25">
      <c r="A187" s="16"/>
      <c r="B187" s="16"/>
      <c r="C187" s="16"/>
      <c r="AG187" s="16"/>
      <c r="AP187" s="17"/>
    </row>
    <row r="188" spans="1:42" ht="15" x14ac:dyDescent="0.25">
      <c r="A188" s="16"/>
      <c r="B188" s="16"/>
      <c r="C188" s="16"/>
      <c r="AG188" s="16"/>
      <c r="AP188" s="17"/>
    </row>
    <row r="189" spans="1:42" ht="15" x14ac:dyDescent="0.25">
      <c r="A189" s="16"/>
      <c r="B189" s="16"/>
      <c r="C189" s="16"/>
      <c r="AG189" s="16"/>
      <c r="AP189" s="17"/>
    </row>
    <row r="190" spans="1:42" ht="15" x14ac:dyDescent="0.25">
      <c r="A190" s="16"/>
      <c r="B190" s="16"/>
      <c r="C190" s="16"/>
      <c r="AG190" s="16"/>
      <c r="AP190" s="17"/>
    </row>
    <row r="191" spans="1:42" ht="15" x14ac:dyDescent="0.25">
      <c r="A191" s="16"/>
      <c r="B191" s="16"/>
      <c r="C191" s="16"/>
      <c r="AG191" s="16"/>
      <c r="AP191" s="17"/>
    </row>
    <row r="192" spans="1:42" ht="15" x14ac:dyDescent="0.25">
      <c r="A192" s="16"/>
      <c r="B192" s="16"/>
      <c r="C192" s="16"/>
      <c r="AG192" s="16"/>
      <c r="AP192" s="17"/>
    </row>
    <row r="193" spans="1:42" ht="15" x14ac:dyDescent="0.25">
      <c r="A193" s="16"/>
      <c r="B193" s="16"/>
      <c r="C193" s="16"/>
      <c r="AG193" s="16"/>
      <c r="AP193" s="17"/>
    </row>
    <row r="194" spans="1:42" ht="15" x14ac:dyDescent="0.25">
      <c r="A194" s="16"/>
      <c r="B194" s="16"/>
      <c r="C194" s="16"/>
      <c r="AG194" s="16"/>
      <c r="AP194" s="17"/>
    </row>
    <row r="195" spans="1:42" ht="15" x14ac:dyDescent="0.25">
      <c r="A195" s="16"/>
      <c r="B195" s="16"/>
      <c r="C195" s="16"/>
      <c r="AG195" s="16"/>
      <c r="AP195" s="17"/>
    </row>
    <row r="196" spans="1:42" ht="15" x14ac:dyDescent="0.25">
      <c r="A196" s="16"/>
      <c r="B196" s="16"/>
      <c r="C196" s="16"/>
      <c r="AG196" s="16"/>
      <c r="AP196" s="17"/>
    </row>
    <row r="197" spans="1:42" ht="15" x14ac:dyDescent="0.25">
      <c r="A197" s="16"/>
      <c r="B197" s="16"/>
      <c r="C197" s="16"/>
      <c r="AG197" s="16"/>
      <c r="AP197" s="17"/>
    </row>
    <row r="198" spans="1:42" ht="15" x14ac:dyDescent="0.25">
      <c r="A198" s="16"/>
      <c r="B198" s="16"/>
      <c r="C198" s="16"/>
      <c r="AG198" s="16"/>
      <c r="AP198" s="17"/>
    </row>
    <row r="199" spans="1:42" ht="15" x14ac:dyDescent="0.25">
      <c r="A199" s="16"/>
      <c r="B199" s="16"/>
      <c r="C199" s="16"/>
      <c r="AG199" s="16"/>
      <c r="AP199" s="17"/>
    </row>
    <row r="200" spans="1:42" ht="15" x14ac:dyDescent="0.25">
      <c r="A200" s="16"/>
      <c r="B200" s="16"/>
      <c r="C200" s="16"/>
      <c r="AG200" s="16"/>
      <c r="AP200" s="17"/>
    </row>
    <row r="201" spans="1:42" ht="15" x14ac:dyDescent="0.25">
      <c r="A201" s="16"/>
      <c r="B201" s="16"/>
      <c r="C201" s="16"/>
      <c r="AG201" s="16"/>
      <c r="AP201" s="17"/>
    </row>
    <row r="202" spans="1:42" ht="15" x14ac:dyDescent="0.25">
      <c r="A202" s="16"/>
      <c r="B202" s="16"/>
      <c r="C202" s="16"/>
      <c r="AG202" s="16"/>
      <c r="AP202" s="17"/>
    </row>
    <row r="203" spans="1:42" ht="15" x14ac:dyDescent="0.25">
      <c r="A203" s="16"/>
      <c r="B203" s="16"/>
      <c r="C203" s="16"/>
      <c r="AG203" s="16"/>
      <c r="AP203" s="17"/>
    </row>
    <row r="204" spans="1:42" ht="15" x14ac:dyDescent="0.25">
      <c r="A204" s="16"/>
      <c r="B204" s="16"/>
      <c r="C204" s="16"/>
      <c r="AG204" s="16"/>
      <c r="AP204" s="17"/>
    </row>
    <row r="205" spans="1:42" ht="15" x14ac:dyDescent="0.25">
      <c r="A205" s="16"/>
      <c r="B205" s="16"/>
      <c r="C205" s="16"/>
      <c r="AG205" s="16"/>
      <c r="AP205" s="17"/>
    </row>
    <row r="206" spans="1:42" ht="15" x14ac:dyDescent="0.25">
      <c r="A206" s="16"/>
      <c r="B206" s="16"/>
      <c r="C206" s="16"/>
      <c r="AG206" s="16"/>
      <c r="AP206" s="17"/>
    </row>
    <row r="207" spans="1:42" ht="15" x14ac:dyDescent="0.25">
      <c r="A207" s="16"/>
      <c r="B207" s="16"/>
      <c r="C207" s="16"/>
      <c r="AG207" s="16"/>
      <c r="AP207" s="17"/>
    </row>
    <row r="208" spans="1:42" ht="15" x14ac:dyDescent="0.25">
      <c r="A208" s="16"/>
      <c r="B208" s="16"/>
      <c r="C208" s="16"/>
      <c r="AG208" s="16"/>
      <c r="AP208" s="17"/>
    </row>
    <row r="209" spans="1:43" ht="15" x14ac:dyDescent="0.25">
      <c r="A209" s="16"/>
      <c r="B209" s="16"/>
      <c r="C209" s="16"/>
      <c r="AG209" s="16"/>
      <c r="AH209" s="18"/>
      <c r="AI209" s="18"/>
      <c r="AJ209" s="18"/>
      <c r="AK209" s="18"/>
      <c r="AL209" s="18"/>
      <c r="AM209" s="18"/>
      <c r="AN209" s="18"/>
      <c r="AO209" s="18"/>
      <c r="AP209" s="19"/>
      <c r="AQ209" s="20"/>
    </row>
    <row r="210" spans="1:43" ht="15" x14ac:dyDescent="0.25">
      <c r="A210" s="16"/>
      <c r="B210" s="16"/>
      <c r="C210" s="16"/>
      <c r="AG210" s="16"/>
      <c r="AP210" s="17"/>
    </row>
    <row r="211" spans="1:43" ht="15" x14ac:dyDescent="0.25">
      <c r="A211" s="16"/>
      <c r="B211" s="16"/>
      <c r="C211" s="16"/>
      <c r="AG211" s="16"/>
      <c r="AP211" s="17"/>
    </row>
    <row r="212" spans="1:43" ht="15" x14ac:dyDescent="0.25">
      <c r="A212" s="16"/>
      <c r="B212" s="16"/>
      <c r="C212" s="16"/>
      <c r="AG212" s="16"/>
      <c r="AP212" s="17"/>
    </row>
    <row r="213" spans="1:43" ht="15" x14ac:dyDescent="0.25">
      <c r="A213" s="16"/>
      <c r="B213" s="16"/>
      <c r="C213" s="16"/>
      <c r="AG213" s="16"/>
      <c r="AP213" s="17"/>
    </row>
    <row r="214" spans="1:43" ht="15" x14ac:dyDescent="0.25">
      <c r="A214" s="16"/>
      <c r="B214" s="16"/>
      <c r="C214" s="16"/>
      <c r="AG214" s="16"/>
      <c r="AP214" s="17"/>
    </row>
    <row r="215" spans="1:43" ht="15" x14ac:dyDescent="0.25">
      <c r="A215" s="16"/>
      <c r="B215" s="16"/>
      <c r="C215" s="16"/>
      <c r="AG215" s="16"/>
      <c r="AP215" s="17"/>
    </row>
    <row r="216" spans="1:43" ht="15" x14ac:dyDescent="0.25">
      <c r="A216" s="16"/>
      <c r="B216" s="16"/>
      <c r="C216" s="16"/>
      <c r="AG216" s="16"/>
      <c r="AP216" s="17"/>
    </row>
    <row r="217" spans="1:43" ht="15" x14ac:dyDescent="0.25">
      <c r="A217" s="16"/>
      <c r="B217" s="16"/>
      <c r="C217" s="16"/>
      <c r="AG217" s="16"/>
      <c r="AP217" s="17"/>
    </row>
    <row r="218" spans="1:43" ht="15" x14ac:dyDescent="0.25">
      <c r="A218" s="16"/>
      <c r="B218" s="16"/>
      <c r="C218" s="16"/>
      <c r="AG218" s="16"/>
      <c r="AP218" s="17"/>
    </row>
    <row r="219" spans="1:43" ht="15" x14ac:dyDescent="0.25">
      <c r="A219" s="16"/>
      <c r="B219" s="16"/>
      <c r="C219" s="16"/>
      <c r="AG219" s="16"/>
      <c r="AP219" s="17"/>
    </row>
    <row r="220" spans="1:43" ht="15" x14ac:dyDescent="0.25">
      <c r="A220" s="16"/>
      <c r="B220" s="16"/>
      <c r="C220" s="16"/>
      <c r="AG220" s="16"/>
      <c r="AP220" s="17"/>
    </row>
    <row r="221" spans="1:43" ht="15" x14ac:dyDescent="0.25">
      <c r="A221" s="16"/>
      <c r="B221" s="16"/>
      <c r="C221" s="16"/>
      <c r="AG221" s="16"/>
      <c r="AP221" s="17"/>
    </row>
    <row r="222" spans="1:43" ht="15" x14ac:dyDescent="0.25">
      <c r="A222" s="16"/>
      <c r="B222" s="16"/>
      <c r="C222" s="16"/>
      <c r="AG222" s="16"/>
      <c r="AP222" s="17"/>
    </row>
    <row r="223" spans="1:43" ht="15" x14ac:dyDescent="0.25">
      <c r="A223" s="16"/>
      <c r="B223" s="16"/>
      <c r="C223" s="16"/>
      <c r="AG223" s="16"/>
      <c r="AP223" s="17"/>
    </row>
    <row r="224" spans="1:43" ht="15" x14ac:dyDescent="0.25">
      <c r="A224" s="16"/>
      <c r="B224" s="16"/>
      <c r="C224" s="16"/>
      <c r="AG224" s="16"/>
      <c r="AP224" s="17"/>
    </row>
    <row r="225" spans="1:42" ht="15" x14ac:dyDescent="0.25">
      <c r="A225" s="16"/>
      <c r="B225" s="16"/>
      <c r="C225" s="16"/>
      <c r="AG225" s="16"/>
      <c r="AP225" s="17"/>
    </row>
    <row r="226" spans="1:42" ht="15" x14ac:dyDescent="0.25">
      <c r="A226" s="16"/>
      <c r="B226" s="16"/>
      <c r="C226" s="16"/>
      <c r="AG226" s="16"/>
      <c r="AP226" s="17"/>
    </row>
    <row r="227" spans="1:42" ht="15" x14ac:dyDescent="0.25">
      <c r="A227" s="16"/>
      <c r="B227" s="16"/>
      <c r="C227" s="16"/>
      <c r="AG227" s="16"/>
      <c r="AP227" s="17"/>
    </row>
    <row r="228" spans="1:42" ht="15" x14ac:dyDescent="0.25">
      <c r="A228" s="16"/>
      <c r="B228" s="16"/>
      <c r="C228" s="16"/>
      <c r="AG228" s="16"/>
      <c r="AP228" s="17"/>
    </row>
    <row r="229" spans="1:42" ht="15" x14ac:dyDescent="0.25">
      <c r="A229" s="16"/>
      <c r="B229" s="16"/>
      <c r="C229" s="16"/>
      <c r="AG229" s="16"/>
      <c r="AP229" s="17"/>
    </row>
    <row r="230" spans="1:42" ht="15" x14ac:dyDescent="0.25">
      <c r="A230" s="16"/>
      <c r="B230" s="16"/>
      <c r="C230" s="16"/>
      <c r="AG230" s="16"/>
      <c r="AP230" s="17"/>
    </row>
    <row r="231" spans="1:42" ht="15" x14ac:dyDescent="0.25">
      <c r="A231" s="16"/>
      <c r="B231" s="16"/>
      <c r="C231" s="16"/>
      <c r="AG231" s="16"/>
      <c r="AP231" s="17"/>
    </row>
    <row r="232" spans="1:42" ht="15" x14ac:dyDescent="0.25">
      <c r="A232" s="16"/>
      <c r="B232" s="16"/>
      <c r="C232" s="16"/>
      <c r="AG232" s="16"/>
      <c r="AP232" s="17"/>
    </row>
    <row r="233" spans="1:42" ht="15" x14ac:dyDescent="0.25">
      <c r="A233" s="16"/>
      <c r="B233" s="16"/>
      <c r="C233" s="16"/>
      <c r="AG233" s="16"/>
      <c r="AP233" s="17"/>
    </row>
    <row r="234" spans="1:42" ht="15" x14ac:dyDescent="0.25">
      <c r="A234" s="16"/>
      <c r="B234" s="16"/>
      <c r="C234" s="16"/>
      <c r="AG234" s="16"/>
      <c r="AP234" s="17"/>
    </row>
    <row r="235" spans="1:42" ht="15" x14ac:dyDescent="0.25">
      <c r="A235" s="16"/>
      <c r="B235" s="16"/>
      <c r="C235" s="16"/>
      <c r="AG235" s="16"/>
      <c r="AP235" s="17"/>
    </row>
    <row r="236" spans="1:42" ht="15" x14ac:dyDescent="0.25">
      <c r="A236" s="16"/>
      <c r="B236" s="16"/>
      <c r="C236" s="16"/>
      <c r="AG236" s="16"/>
      <c r="AP236" s="17"/>
    </row>
    <row r="237" spans="1:42" ht="15" x14ac:dyDescent="0.25">
      <c r="A237" s="16"/>
      <c r="B237" s="16"/>
      <c r="C237" s="16"/>
      <c r="AG237" s="16"/>
      <c r="AP237" s="17"/>
    </row>
    <row r="238" spans="1:42" ht="15" x14ac:dyDescent="0.25">
      <c r="A238" s="16"/>
      <c r="B238" s="16"/>
      <c r="C238" s="16"/>
      <c r="AG238" s="16"/>
      <c r="AP238" s="17"/>
    </row>
    <row r="239" spans="1:42" ht="15" x14ac:dyDescent="0.25">
      <c r="A239" s="16"/>
      <c r="B239" s="16"/>
      <c r="C239" s="16"/>
      <c r="AG239" s="16"/>
      <c r="AP239" s="17"/>
    </row>
    <row r="240" spans="1:42" ht="15" x14ac:dyDescent="0.25">
      <c r="A240" s="16"/>
      <c r="B240" s="16"/>
      <c r="C240" s="16"/>
      <c r="AG240" s="16"/>
      <c r="AP240" s="17"/>
    </row>
    <row r="241" spans="1:43" ht="15" x14ac:dyDescent="0.25">
      <c r="A241" s="16"/>
      <c r="B241" s="16"/>
      <c r="C241" s="16"/>
      <c r="AG241" s="16"/>
      <c r="AP241" s="17"/>
    </row>
    <row r="242" spans="1:43" ht="15" x14ac:dyDescent="0.25">
      <c r="A242" s="16"/>
      <c r="B242" s="16"/>
      <c r="C242" s="16"/>
      <c r="AG242" s="16"/>
      <c r="AP242" s="17"/>
    </row>
    <row r="243" spans="1:43" ht="15" x14ac:dyDescent="0.25">
      <c r="A243" s="16"/>
      <c r="B243" s="16"/>
      <c r="C243" s="16"/>
      <c r="AG243" s="16"/>
      <c r="AP243" s="17"/>
    </row>
    <row r="244" spans="1:43" ht="15" x14ac:dyDescent="0.25">
      <c r="A244" s="16"/>
      <c r="B244" s="16"/>
      <c r="C244" s="16"/>
      <c r="AG244" s="16"/>
      <c r="AP244" s="17"/>
    </row>
    <row r="245" spans="1:43" ht="15" x14ac:dyDescent="0.25">
      <c r="A245" s="16"/>
      <c r="B245" s="16"/>
      <c r="C245" s="16"/>
      <c r="AG245" s="16"/>
      <c r="AP245" s="17"/>
    </row>
    <row r="246" spans="1:43" ht="15" x14ac:dyDescent="0.25">
      <c r="A246" s="16"/>
      <c r="B246" s="16"/>
      <c r="C246" s="16"/>
      <c r="AG246" s="16"/>
      <c r="AP246" s="17"/>
    </row>
    <row r="247" spans="1:43" ht="15" x14ac:dyDescent="0.25">
      <c r="A247" s="16"/>
      <c r="B247" s="16"/>
      <c r="C247" s="16"/>
      <c r="AG247" s="16"/>
      <c r="AP247" s="17"/>
    </row>
    <row r="248" spans="1:43" ht="15" x14ac:dyDescent="0.25">
      <c r="A248" s="16"/>
      <c r="B248" s="16"/>
      <c r="C248" s="16"/>
      <c r="AG248" s="16"/>
      <c r="AP248" s="17"/>
    </row>
    <row r="249" spans="1:43" ht="15" x14ac:dyDescent="0.25">
      <c r="A249" s="16"/>
      <c r="B249" s="16"/>
      <c r="C249" s="16"/>
      <c r="AG249" s="16"/>
      <c r="AH249" s="18"/>
      <c r="AI249" s="18"/>
      <c r="AJ249" s="18"/>
      <c r="AK249" s="18"/>
      <c r="AL249" s="18"/>
      <c r="AM249" s="18"/>
      <c r="AN249" s="18"/>
      <c r="AO249" s="18"/>
      <c r="AP249" s="19"/>
      <c r="AQ249" s="20"/>
    </row>
    <row r="250" spans="1:43" ht="15" x14ac:dyDescent="0.25">
      <c r="A250" s="16"/>
      <c r="B250" s="16"/>
      <c r="C250" s="16"/>
      <c r="AG250" s="16"/>
      <c r="AP250" s="17"/>
    </row>
    <row r="251" spans="1:43" ht="15" x14ac:dyDescent="0.25">
      <c r="A251" s="16"/>
      <c r="B251" s="16"/>
      <c r="C251" s="16"/>
      <c r="AG251" s="16"/>
      <c r="AP251" s="17"/>
    </row>
    <row r="252" spans="1:43" ht="15" x14ac:dyDescent="0.25">
      <c r="A252" s="16"/>
      <c r="B252" s="16"/>
      <c r="C252" s="16"/>
      <c r="AG252" s="16"/>
      <c r="AP252" s="17"/>
    </row>
    <row r="253" spans="1:43" ht="15" x14ac:dyDescent="0.25">
      <c r="A253" s="16"/>
      <c r="B253" s="16"/>
      <c r="C253" s="16"/>
      <c r="AG253" s="16"/>
      <c r="AP253" s="17"/>
    </row>
    <row r="254" spans="1:43" ht="15" x14ac:dyDescent="0.25">
      <c r="A254" s="16"/>
      <c r="B254" s="16"/>
      <c r="C254" s="16"/>
      <c r="AG254" s="16"/>
      <c r="AP254" s="17"/>
    </row>
    <row r="255" spans="1:43" ht="15" x14ac:dyDescent="0.25">
      <c r="A255" s="16"/>
      <c r="B255" s="16"/>
      <c r="C255" s="16"/>
      <c r="AG255" s="16"/>
      <c r="AP255" s="17"/>
    </row>
    <row r="256" spans="1:43" ht="15" x14ac:dyDescent="0.25">
      <c r="A256" s="16"/>
      <c r="B256" s="16"/>
      <c r="C256" s="16"/>
      <c r="AG256" s="16"/>
      <c r="AP256" s="17"/>
    </row>
    <row r="257" spans="1:42" ht="15" x14ac:dyDescent="0.25">
      <c r="A257" s="16"/>
      <c r="B257" s="16"/>
      <c r="C257" s="16"/>
      <c r="AG257" s="16"/>
      <c r="AP257" s="17"/>
    </row>
    <row r="258" spans="1:42" ht="15" x14ac:dyDescent="0.25">
      <c r="A258" s="16"/>
      <c r="B258" s="16"/>
      <c r="C258" s="16"/>
      <c r="AG258" s="16"/>
      <c r="AP258" s="17"/>
    </row>
    <row r="259" spans="1:42" ht="15" x14ac:dyDescent="0.25">
      <c r="A259" s="16"/>
      <c r="B259" s="16"/>
      <c r="C259" s="16"/>
      <c r="AG259" s="16"/>
      <c r="AP259" s="17"/>
    </row>
    <row r="260" spans="1:42" ht="15" x14ac:dyDescent="0.25">
      <c r="A260" s="16"/>
      <c r="B260" s="16"/>
      <c r="C260" s="16"/>
      <c r="AG260" s="16"/>
      <c r="AP260" s="17"/>
    </row>
    <row r="261" spans="1:42" ht="15" x14ac:dyDescent="0.25">
      <c r="A261" s="16"/>
      <c r="B261" s="16"/>
      <c r="C261" s="16"/>
      <c r="AG261" s="16"/>
      <c r="AP261" s="17"/>
    </row>
    <row r="262" spans="1:42" ht="15" x14ac:dyDescent="0.25">
      <c r="A262" s="16"/>
      <c r="B262" s="16"/>
      <c r="C262" s="16"/>
      <c r="AG262" s="16"/>
      <c r="AP262" s="17"/>
    </row>
    <row r="263" spans="1:42" ht="15" x14ac:dyDescent="0.25">
      <c r="A263" s="16"/>
      <c r="B263" s="16"/>
      <c r="C263" s="16"/>
      <c r="AG263" s="16"/>
      <c r="AP263" s="17"/>
    </row>
    <row r="264" spans="1:42" ht="15" x14ac:dyDescent="0.25">
      <c r="A264" s="16"/>
      <c r="B264" s="16"/>
      <c r="C264" s="16"/>
      <c r="AG264" s="16"/>
      <c r="AP264" s="17"/>
    </row>
    <row r="265" spans="1:42" ht="15" x14ac:dyDescent="0.25">
      <c r="A265" s="16"/>
      <c r="B265" s="16"/>
      <c r="C265" s="16"/>
      <c r="AG265" s="16"/>
      <c r="AP265" s="17"/>
    </row>
    <row r="266" spans="1:42" ht="15" x14ac:dyDescent="0.25">
      <c r="A266" s="16"/>
      <c r="B266" s="16"/>
      <c r="C266" s="16"/>
      <c r="AG266" s="16"/>
      <c r="AP266" s="17"/>
    </row>
    <row r="267" spans="1:42" ht="15" x14ac:dyDescent="0.25">
      <c r="A267" s="16"/>
      <c r="B267" s="16"/>
      <c r="C267" s="16"/>
      <c r="AG267" s="16"/>
      <c r="AP267" s="17"/>
    </row>
    <row r="268" spans="1:42" ht="15" x14ac:dyDescent="0.25">
      <c r="A268" s="16"/>
      <c r="B268" s="16"/>
      <c r="C268" s="16"/>
      <c r="AG268" s="16"/>
      <c r="AP268" s="17"/>
    </row>
    <row r="269" spans="1:42" ht="15" x14ac:dyDescent="0.25">
      <c r="A269" s="16"/>
      <c r="B269" s="16"/>
      <c r="C269" s="16"/>
      <c r="AG269" s="16"/>
      <c r="AP269" s="17"/>
    </row>
    <row r="270" spans="1:42" ht="15" x14ac:dyDescent="0.25">
      <c r="A270" s="16"/>
      <c r="B270" s="16"/>
      <c r="C270" s="16"/>
      <c r="AG270" s="16"/>
      <c r="AP270" s="17"/>
    </row>
    <row r="271" spans="1:42" ht="15" x14ac:dyDescent="0.25">
      <c r="A271" s="16"/>
      <c r="B271" s="16"/>
      <c r="C271" s="16"/>
      <c r="AG271" s="16"/>
      <c r="AP271" s="17"/>
    </row>
    <row r="272" spans="1:42" ht="15" x14ac:dyDescent="0.25">
      <c r="A272" s="16"/>
      <c r="B272" s="16"/>
      <c r="C272" s="16"/>
      <c r="AG272" s="16"/>
      <c r="AP272" s="17"/>
    </row>
    <row r="273" spans="1:43" ht="15" x14ac:dyDescent="0.25">
      <c r="A273" s="16"/>
      <c r="B273" s="16"/>
      <c r="C273" s="16"/>
      <c r="AG273" s="16"/>
      <c r="AH273" s="18"/>
      <c r="AI273" s="18"/>
      <c r="AJ273" s="18"/>
      <c r="AK273" s="18"/>
      <c r="AL273" s="18"/>
      <c r="AM273" s="18"/>
      <c r="AN273" s="18"/>
      <c r="AO273" s="18"/>
      <c r="AP273" s="19"/>
      <c r="AQ273" s="20"/>
    </row>
    <row r="274" spans="1:43" ht="15" x14ac:dyDescent="0.25">
      <c r="A274" s="16"/>
      <c r="B274" s="16"/>
      <c r="C274" s="16"/>
      <c r="AG274" s="16"/>
      <c r="AP274" s="17"/>
    </row>
    <row r="275" spans="1:43" ht="15" x14ac:dyDescent="0.25">
      <c r="A275" s="16"/>
      <c r="B275" s="16"/>
      <c r="C275" s="16"/>
      <c r="AG275" s="16"/>
      <c r="AP275" s="17"/>
    </row>
    <row r="276" spans="1:43" ht="15" x14ac:dyDescent="0.25">
      <c r="A276" s="16"/>
      <c r="B276" s="16"/>
      <c r="C276" s="16"/>
      <c r="AG276" s="16"/>
      <c r="AP276" s="17"/>
    </row>
    <row r="277" spans="1:43" ht="15" x14ac:dyDescent="0.25">
      <c r="A277" s="16"/>
      <c r="B277" s="16"/>
      <c r="C277" s="16"/>
      <c r="AG277" s="16"/>
      <c r="AP277" s="17"/>
    </row>
    <row r="278" spans="1:43" ht="15" x14ac:dyDescent="0.25">
      <c r="A278" s="16"/>
      <c r="B278" s="16"/>
      <c r="C278" s="16"/>
      <c r="AG278" s="16"/>
      <c r="AP278" s="17"/>
    </row>
    <row r="279" spans="1:43" ht="15" x14ac:dyDescent="0.25">
      <c r="A279" s="16"/>
      <c r="B279" s="16"/>
      <c r="C279" s="16"/>
      <c r="AG279" s="16"/>
      <c r="AP279" s="17"/>
    </row>
    <row r="280" spans="1:43" ht="15" x14ac:dyDescent="0.25">
      <c r="A280" s="16"/>
      <c r="B280" s="16"/>
      <c r="C280" s="16"/>
      <c r="AG280" s="16"/>
      <c r="AP280" s="17"/>
    </row>
    <row r="281" spans="1:43" ht="15" x14ac:dyDescent="0.25">
      <c r="A281" s="16"/>
      <c r="B281" s="16"/>
      <c r="C281" s="16"/>
      <c r="AG281" s="16"/>
      <c r="AP281" s="17"/>
    </row>
    <row r="282" spans="1:43" ht="15" x14ac:dyDescent="0.25">
      <c r="A282" s="16"/>
      <c r="B282" s="16"/>
      <c r="C282" s="16"/>
      <c r="AG282" s="16"/>
      <c r="AP282" s="17"/>
    </row>
    <row r="283" spans="1:43" ht="15" x14ac:dyDescent="0.25">
      <c r="A283" s="16"/>
      <c r="B283" s="16"/>
      <c r="C283" s="16"/>
      <c r="AG283" s="16"/>
      <c r="AP283" s="17"/>
    </row>
    <row r="284" spans="1:43" ht="15" x14ac:dyDescent="0.25">
      <c r="A284" s="16"/>
      <c r="B284" s="16"/>
      <c r="C284" s="16"/>
      <c r="AG284" s="16"/>
      <c r="AP284" s="17"/>
    </row>
    <row r="285" spans="1:43" ht="15" x14ac:dyDescent="0.25">
      <c r="A285" s="16"/>
      <c r="B285" s="16"/>
      <c r="C285" s="16"/>
      <c r="AG285" s="16"/>
      <c r="AP285" s="17"/>
    </row>
    <row r="286" spans="1:43" ht="15" x14ac:dyDescent="0.25">
      <c r="A286" s="16"/>
      <c r="B286" s="16"/>
      <c r="C286" s="16"/>
      <c r="AG286" s="16"/>
      <c r="AP286" s="17"/>
    </row>
    <row r="287" spans="1:43" ht="15" x14ac:dyDescent="0.25">
      <c r="A287" s="16"/>
      <c r="B287" s="16"/>
      <c r="C287" s="16"/>
      <c r="AG287" s="16"/>
      <c r="AP287" s="17"/>
    </row>
    <row r="288" spans="1:43" ht="15" x14ac:dyDescent="0.25">
      <c r="A288" s="16"/>
      <c r="B288" s="16"/>
      <c r="C288" s="16"/>
      <c r="AG288" s="16"/>
      <c r="AP288" s="17"/>
    </row>
    <row r="289" spans="1:42" ht="15" x14ac:dyDescent="0.25">
      <c r="A289" s="16"/>
      <c r="B289" s="16"/>
      <c r="C289" s="16"/>
      <c r="AG289" s="16"/>
      <c r="AP289" s="17"/>
    </row>
    <row r="290" spans="1:42" ht="15" x14ac:dyDescent="0.25">
      <c r="A290" s="16"/>
      <c r="B290" s="16"/>
      <c r="C290" s="16"/>
      <c r="AG290" s="16"/>
      <c r="AP290" s="17"/>
    </row>
    <row r="291" spans="1:42" ht="15" x14ac:dyDescent="0.25">
      <c r="A291" s="16"/>
      <c r="B291" s="16"/>
      <c r="C291" s="16"/>
      <c r="AG291" s="16"/>
      <c r="AP291" s="17"/>
    </row>
    <row r="292" spans="1:42" ht="15" x14ac:dyDescent="0.25">
      <c r="A292" s="16"/>
      <c r="B292" s="16"/>
      <c r="C292" s="16"/>
      <c r="AG292" s="16"/>
      <c r="AP292" s="17"/>
    </row>
    <row r="293" spans="1:42" ht="15" x14ac:dyDescent="0.25">
      <c r="A293" s="16"/>
      <c r="B293" s="16"/>
      <c r="C293" s="16"/>
      <c r="AG293" s="16"/>
      <c r="AP293" s="17"/>
    </row>
    <row r="294" spans="1:42" ht="15" x14ac:dyDescent="0.25">
      <c r="A294" s="16"/>
      <c r="B294" s="16"/>
      <c r="C294" s="16"/>
      <c r="AG294" s="16"/>
      <c r="AP294" s="17"/>
    </row>
    <row r="295" spans="1:42" ht="15" x14ac:dyDescent="0.25">
      <c r="A295" s="16"/>
      <c r="B295" s="16"/>
      <c r="C295" s="16"/>
      <c r="AG295" s="16"/>
      <c r="AP295" s="17"/>
    </row>
    <row r="296" spans="1:42" ht="15" x14ac:dyDescent="0.25">
      <c r="A296" s="16"/>
      <c r="B296" s="16"/>
      <c r="C296" s="16"/>
      <c r="AG296" s="16"/>
      <c r="AP296" s="17"/>
    </row>
    <row r="297" spans="1:42" ht="15" x14ac:dyDescent="0.25">
      <c r="A297" s="16"/>
      <c r="B297" s="16"/>
      <c r="C297" s="16"/>
      <c r="AG297" s="16"/>
      <c r="AP297" s="17"/>
    </row>
    <row r="298" spans="1:42" ht="15" x14ac:dyDescent="0.25">
      <c r="A298" s="16"/>
      <c r="B298" s="16"/>
      <c r="C298" s="16"/>
      <c r="AG298" s="16"/>
      <c r="AP298" s="17"/>
    </row>
    <row r="299" spans="1:42" ht="15" x14ac:dyDescent="0.25">
      <c r="A299" s="16"/>
      <c r="B299" s="16"/>
      <c r="C299" s="16"/>
      <c r="AG299" s="16"/>
      <c r="AP299" s="17"/>
    </row>
    <row r="300" spans="1:42" ht="15" x14ac:dyDescent="0.25">
      <c r="A300" s="16"/>
      <c r="B300" s="16"/>
      <c r="C300" s="16"/>
      <c r="AG300" s="16"/>
      <c r="AP300" s="17"/>
    </row>
    <row r="301" spans="1:42" ht="15" x14ac:dyDescent="0.25">
      <c r="A301" s="16"/>
      <c r="B301" s="16"/>
      <c r="C301" s="16"/>
      <c r="AG301" s="16"/>
      <c r="AP301" s="17"/>
    </row>
    <row r="302" spans="1:42" ht="15" x14ac:dyDescent="0.25">
      <c r="A302" s="16"/>
      <c r="B302" s="16"/>
      <c r="C302" s="16"/>
      <c r="AG302" s="16"/>
      <c r="AP302" s="17"/>
    </row>
    <row r="303" spans="1:42" ht="15" x14ac:dyDescent="0.25">
      <c r="A303" s="16"/>
      <c r="B303" s="16"/>
      <c r="C303" s="16"/>
      <c r="AG303" s="16"/>
      <c r="AP303" s="17"/>
    </row>
    <row r="304" spans="1:42" ht="15" x14ac:dyDescent="0.25">
      <c r="A304" s="16"/>
      <c r="B304" s="16"/>
      <c r="C304" s="16"/>
      <c r="AG304" s="16"/>
      <c r="AP304" s="17"/>
    </row>
    <row r="305" spans="1:43" ht="15" x14ac:dyDescent="0.25">
      <c r="A305" s="16"/>
      <c r="B305" s="16"/>
      <c r="C305" s="16"/>
      <c r="AG305" s="16"/>
      <c r="AP305" s="17"/>
    </row>
    <row r="306" spans="1:43" ht="15" x14ac:dyDescent="0.25">
      <c r="A306" s="16"/>
      <c r="B306" s="16"/>
      <c r="C306" s="16"/>
      <c r="AG306" s="16"/>
      <c r="AP306" s="17"/>
    </row>
    <row r="307" spans="1:43" ht="15" x14ac:dyDescent="0.25">
      <c r="A307" s="16"/>
      <c r="B307" s="16"/>
      <c r="C307" s="16"/>
      <c r="AG307" s="16"/>
      <c r="AP307" s="17"/>
    </row>
    <row r="308" spans="1:43" ht="15" x14ac:dyDescent="0.25">
      <c r="A308" s="16"/>
      <c r="B308" s="16"/>
      <c r="C308" s="16"/>
      <c r="AG308" s="16"/>
      <c r="AP308" s="17"/>
    </row>
    <row r="309" spans="1:43" ht="15" x14ac:dyDescent="0.25">
      <c r="A309" s="16"/>
      <c r="B309" s="16"/>
      <c r="C309" s="16"/>
      <c r="AG309" s="16"/>
      <c r="AP309" s="17"/>
    </row>
    <row r="310" spans="1:43" ht="15" x14ac:dyDescent="0.25">
      <c r="A310" s="16"/>
      <c r="B310" s="16"/>
      <c r="C310" s="16"/>
      <c r="AG310" s="16"/>
      <c r="AP310" s="17"/>
    </row>
    <row r="311" spans="1:43" ht="15" x14ac:dyDescent="0.25">
      <c r="A311" s="16"/>
      <c r="B311" s="16"/>
      <c r="C311" s="16"/>
      <c r="AG311" s="16"/>
      <c r="AP311" s="17"/>
    </row>
    <row r="312" spans="1:43" ht="15" x14ac:dyDescent="0.25">
      <c r="A312" s="16"/>
      <c r="B312" s="16"/>
      <c r="C312" s="16"/>
      <c r="AG312" s="16"/>
      <c r="AP312" s="17"/>
    </row>
    <row r="313" spans="1:43" ht="15" x14ac:dyDescent="0.25">
      <c r="A313" s="16"/>
      <c r="B313" s="16"/>
      <c r="C313" s="16"/>
      <c r="AG313" s="16"/>
      <c r="AP313" s="17"/>
    </row>
    <row r="314" spans="1:43" ht="15" x14ac:dyDescent="0.25">
      <c r="A314" s="16"/>
      <c r="B314" s="16"/>
      <c r="C314" s="16"/>
      <c r="AG314" s="16"/>
      <c r="AP314" s="17"/>
    </row>
    <row r="315" spans="1:43" ht="15" x14ac:dyDescent="0.25">
      <c r="A315" s="16"/>
      <c r="B315" s="16"/>
      <c r="C315" s="16"/>
      <c r="AG315" s="16"/>
      <c r="AP315" s="17"/>
    </row>
    <row r="316" spans="1:43" ht="15" x14ac:dyDescent="0.25">
      <c r="A316" s="16"/>
      <c r="B316" s="16"/>
      <c r="C316" s="16"/>
      <c r="AG316" s="16"/>
      <c r="AH316" s="18"/>
      <c r="AI316" s="18"/>
      <c r="AJ316" s="18"/>
      <c r="AK316" s="18"/>
      <c r="AL316" s="18"/>
      <c r="AM316" s="18"/>
      <c r="AN316" s="18"/>
      <c r="AO316" s="18"/>
      <c r="AP316" s="19"/>
      <c r="AQ316" s="20"/>
    </row>
    <row r="317" spans="1:43" ht="15" x14ac:dyDescent="0.25">
      <c r="A317" s="16"/>
      <c r="B317" s="16"/>
      <c r="C317" s="16"/>
      <c r="AG317" s="16"/>
      <c r="AP317" s="17"/>
    </row>
    <row r="318" spans="1:43" ht="15" x14ac:dyDescent="0.25">
      <c r="A318" s="16"/>
      <c r="B318" s="16"/>
      <c r="C318" s="16"/>
      <c r="AG318" s="16"/>
      <c r="AP318" s="17"/>
    </row>
    <row r="319" spans="1:43" ht="15" x14ac:dyDescent="0.25">
      <c r="A319" s="16"/>
      <c r="B319" s="16"/>
      <c r="C319" s="16"/>
      <c r="AG319" s="16"/>
      <c r="AP319" s="17"/>
    </row>
    <row r="320" spans="1:43" ht="15" x14ac:dyDescent="0.25">
      <c r="A320" s="16"/>
      <c r="B320" s="16"/>
      <c r="C320" s="16"/>
      <c r="AG320" s="16"/>
      <c r="AP320" s="17"/>
    </row>
    <row r="321" spans="1:42" ht="15" x14ac:dyDescent="0.25">
      <c r="A321" s="16"/>
      <c r="B321" s="16"/>
      <c r="C321" s="16"/>
      <c r="AG321" s="16"/>
      <c r="AP321" s="17"/>
    </row>
    <row r="322" spans="1:42" ht="15" x14ac:dyDescent="0.25">
      <c r="A322" s="16"/>
      <c r="B322" s="16"/>
      <c r="C322" s="16"/>
      <c r="AG322" s="16"/>
      <c r="AP322" s="17"/>
    </row>
    <row r="323" spans="1:42" ht="15" x14ac:dyDescent="0.25">
      <c r="A323" s="16"/>
      <c r="B323" s="16"/>
      <c r="C323" s="16"/>
      <c r="AG323" s="16"/>
      <c r="AP323" s="17"/>
    </row>
    <row r="324" spans="1:42" ht="15" x14ac:dyDescent="0.25">
      <c r="A324" s="16"/>
      <c r="B324" s="16"/>
      <c r="C324" s="16"/>
      <c r="AG324" s="16"/>
      <c r="AP324" s="17"/>
    </row>
    <row r="325" spans="1:42" ht="15" x14ac:dyDescent="0.25">
      <c r="A325" s="16"/>
      <c r="B325" s="16"/>
      <c r="C325" s="16"/>
      <c r="AG325" s="16"/>
      <c r="AP325" s="17"/>
    </row>
    <row r="326" spans="1:42" ht="15" x14ac:dyDescent="0.25">
      <c r="A326" s="16"/>
      <c r="B326" s="16"/>
      <c r="C326" s="16"/>
      <c r="AG326" s="16"/>
      <c r="AP326" s="17"/>
    </row>
    <row r="327" spans="1:42" ht="15" x14ac:dyDescent="0.25">
      <c r="A327" s="16"/>
      <c r="B327" s="16"/>
      <c r="C327" s="16"/>
      <c r="AG327" s="16"/>
      <c r="AP327" s="17"/>
    </row>
    <row r="328" spans="1:42" ht="15" x14ac:dyDescent="0.25">
      <c r="A328" s="16"/>
      <c r="B328" s="16"/>
      <c r="C328" s="16"/>
      <c r="AG328" s="16"/>
      <c r="AP328" s="17"/>
    </row>
    <row r="329" spans="1:42" ht="15" x14ac:dyDescent="0.25">
      <c r="A329" s="16"/>
      <c r="B329" s="16"/>
      <c r="C329" s="16"/>
      <c r="AG329" s="16"/>
      <c r="AP329" s="17"/>
    </row>
    <row r="330" spans="1:42" ht="15" x14ac:dyDescent="0.25">
      <c r="A330" s="16"/>
      <c r="B330" s="16"/>
      <c r="C330" s="16"/>
      <c r="AG330" s="16"/>
      <c r="AP330" s="17"/>
    </row>
    <row r="331" spans="1:42" ht="15" x14ac:dyDescent="0.25">
      <c r="A331" s="16"/>
      <c r="B331" s="16"/>
      <c r="C331" s="16"/>
      <c r="AG331" s="16"/>
      <c r="AP331" s="17"/>
    </row>
    <row r="332" spans="1:42" ht="15" x14ac:dyDescent="0.25">
      <c r="A332" s="16"/>
      <c r="B332" s="16"/>
      <c r="C332" s="16"/>
      <c r="AG332" s="16"/>
      <c r="AP332" s="17"/>
    </row>
    <row r="333" spans="1:42" ht="15" x14ac:dyDescent="0.25">
      <c r="A333" s="16"/>
      <c r="B333" s="16"/>
      <c r="C333" s="16"/>
      <c r="AG333" s="16"/>
      <c r="AP333" s="17"/>
    </row>
    <row r="334" spans="1:42" ht="15" x14ac:dyDescent="0.25">
      <c r="A334" s="16"/>
      <c r="B334" s="16"/>
      <c r="C334" s="16"/>
      <c r="AG334" s="16"/>
      <c r="AP334" s="17"/>
    </row>
    <row r="335" spans="1:42" ht="15" x14ac:dyDescent="0.25">
      <c r="A335" s="16"/>
      <c r="B335" s="16"/>
      <c r="C335" s="16"/>
      <c r="AG335" s="16"/>
      <c r="AP335" s="17"/>
    </row>
    <row r="336" spans="1:42" ht="15" x14ac:dyDescent="0.25">
      <c r="A336" s="16"/>
      <c r="B336" s="16"/>
      <c r="C336" s="16"/>
      <c r="AG336" s="16"/>
      <c r="AP336" s="17"/>
    </row>
    <row r="337" spans="1:42" ht="15" x14ac:dyDescent="0.25">
      <c r="A337" s="16"/>
      <c r="B337" s="16"/>
      <c r="C337" s="16"/>
      <c r="AG337" s="16"/>
      <c r="AP337" s="17"/>
    </row>
    <row r="338" spans="1:42" ht="15" x14ac:dyDescent="0.25">
      <c r="A338" s="16"/>
      <c r="B338" s="16"/>
      <c r="C338" s="16"/>
      <c r="AG338" s="16"/>
      <c r="AP338" s="17"/>
    </row>
    <row r="339" spans="1:42" ht="15" x14ac:dyDescent="0.25">
      <c r="A339" s="16"/>
      <c r="B339" s="16"/>
      <c r="C339" s="16"/>
      <c r="AG339" s="16"/>
      <c r="AP339" s="17"/>
    </row>
    <row r="340" spans="1:42" ht="15" x14ac:dyDescent="0.25">
      <c r="A340" s="16"/>
      <c r="B340" s="16"/>
      <c r="C340" s="16"/>
      <c r="AG340" s="16"/>
      <c r="AP340" s="17"/>
    </row>
    <row r="341" spans="1:42" ht="15" x14ac:dyDescent="0.25">
      <c r="A341" s="16"/>
      <c r="B341" s="16"/>
      <c r="C341" s="16"/>
      <c r="AG341" s="16"/>
      <c r="AP341" s="17"/>
    </row>
    <row r="342" spans="1:42" ht="15" x14ac:dyDescent="0.25">
      <c r="A342" s="16"/>
      <c r="B342" s="16"/>
      <c r="C342" s="16"/>
      <c r="AG342" s="16"/>
      <c r="AP342" s="17"/>
    </row>
    <row r="343" spans="1:42" ht="15" x14ac:dyDescent="0.25">
      <c r="A343" s="16"/>
      <c r="B343" s="16"/>
      <c r="C343" s="16"/>
      <c r="AG343" s="16"/>
      <c r="AP343" s="17"/>
    </row>
    <row r="344" spans="1:42" ht="15" x14ac:dyDescent="0.25">
      <c r="A344" s="16"/>
      <c r="B344" s="16"/>
      <c r="C344" s="16"/>
      <c r="AG344" s="16"/>
      <c r="AP344" s="17"/>
    </row>
    <row r="345" spans="1:42" ht="15" x14ac:dyDescent="0.25">
      <c r="A345" s="16"/>
      <c r="B345" s="16"/>
      <c r="C345" s="16"/>
      <c r="AG345" s="16"/>
      <c r="AP345" s="17"/>
    </row>
    <row r="346" spans="1:42" ht="15" x14ac:dyDescent="0.25">
      <c r="A346" s="16"/>
      <c r="B346" s="16"/>
      <c r="C346" s="16"/>
      <c r="AG346" s="16"/>
      <c r="AP346" s="17"/>
    </row>
    <row r="347" spans="1:42" ht="15" x14ac:dyDescent="0.25">
      <c r="A347" s="16"/>
      <c r="B347" s="16"/>
      <c r="C347" s="16"/>
      <c r="AG347" s="16"/>
      <c r="AP347" s="17"/>
    </row>
    <row r="348" spans="1:42" ht="15" x14ac:dyDescent="0.25">
      <c r="A348" s="16"/>
      <c r="B348" s="16"/>
      <c r="C348" s="16"/>
      <c r="AG348" s="16"/>
      <c r="AP348" s="17"/>
    </row>
    <row r="349" spans="1:42" ht="15" x14ac:dyDescent="0.25">
      <c r="A349" s="16"/>
      <c r="B349" s="16"/>
      <c r="C349" s="16"/>
      <c r="AG349" s="16"/>
      <c r="AP349" s="17"/>
    </row>
    <row r="350" spans="1:42" ht="15" x14ac:dyDescent="0.25">
      <c r="A350" s="16"/>
      <c r="B350" s="16"/>
      <c r="C350" s="16"/>
      <c r="AG350" s="16"/>
      <c r="AP350" s="17"/>
    </row>
    <row r="351" spans="1:42" ht="15" x14ac:dyDescent="0.25">
      <c r="A351" s="16"/>
      <c r="B351" s="16"/>
      <c r="C351" s="16"/>
      <c r="AG351" s="16"/>
      <c r="AP351" s="17"/>
    </row>
    <row r="352" spans="1:42" ht="15" x14ac:dyDescent="0.25">
      <c r="A352" s="16"/>
      <c r="B352" s="16"/>
      <c r="C352" s="16"/>
      <c r="AG352" s="16"/>
      <c r="AP352" s="17"/>
    </row>
    <row r="353" spans="1:43" ht="15" x14ac:dyDescent="0.25">
      <c r="A353" s="16"/>
      <c r="B353" s="16"/>
      <c r="C353" s="16"/>
      <c r="AG353" s="16"/>
      <c r="AP353" s="17"/>
    </row>
    <row r="354" spans="1:43" ht="15" x14ac:dyDescent="0.25">
      <c r="A354" s="16"/>
      <c r="B354" s="16"/>
      <c r="C354" s="16"/>
      <c r="AG354" s="16"/>
      <c r="AH354" s="18"/>
      <c r="AI354" s="18"/>
      <c r="AJ354" s="18"/>
      <c r="AK354" s="18"/>
      <c r="AL354" s="18"/>
      <c r="AM354" s="18"/>
      <c r="AN354" s="18"/>
      <c r="AO354" s="18"/>
      <c r="AP354" s="19"/>
      <c r="AQ354" s="20"/>
    </row>
    <row r="355" spans="1:43" ht="15" x14ac:dyDescent="0.25">
      <c r="A355" s="16"/>
      <c r="B355" s="16"/>
      <c r="C355" s="16"/>
      <c r="AG355" s="16"/>
      <c r="AP355" s="17"/>
    </row>
    <row r="356" spans="1:43" ht="15" x14ac:dyDescent="0.25">
      <c r="A356" s="16"/>
      <c r="B356" s="16"/>
      <c r="C356" s="16"/>
      <c r="AG356" s="16"/>
      <c r="AH356" s="18"/>
      <c r="AI356" s="18"/>
      <c r="AJ356" s="18"/>
      <c r="AK356" s="18"/>
      <c r="AL356" s="18"/>
      <c r="AM356" s="18"/>
      <c r="AN356" s="18"/>
      <c r="AO356" s="18"/>
      <c r="AP356" s="19"/>
      <c r="AQ356" s="20"/>
    </row>
    <row r="357" spans="1:43" ht="15" x14ac:dyDescent="0.25">
      <c r="A357" s="16"/>
      <c r="B357" s="16"/>
      <c r="C357" s="16"/>
      <c r="AG357" s="16"/>
      <c r="AP357" s="17"/>
    </row>
    <row r="358" spans="1:43" ht="15" x14ac:dyDescent="0.25">
      <c r="A358" s="16"/>
      <c r="B358" s="16"/>
      <c r="C358" s="16"/>
      <c r="AG358" s="16"/>
      <c r="AP358" s="17"/>
    </row>
    <row r="359" spans="1:43" ht="15" x14ac:dyDescent="0.25">
      <c r="A359" s="16"/>
      <c r="B359" s="16"/>
      <c r="C359" s="16"/>
      <c r="AG359" s="16"/>
      <c r="AP359" s="17"/>
    </row>
    <row r="360" spans="1:43" ht="15" x14ac:dyDescent="0.25">
      <c r="A360" s="16"/>
      <c r="B360" s="16"/>
      <c r="C360" s="16"/>
      <c r="AG360" s="16"/>
      <c r="AP360" s="17"/>
    </row>
    <row r="361" spans="1:43" ht="15" x14ac:dyDescent="0.25">
      <c r="A361" s="16"/>
      <c r="B361" s="16"/>
      <c r="C361" s="16"/>
      <c r="AG361" s="16"/>
      <c r="AH361" s="18"/>
      <c r="AI361" s="18"/>
      <c r="AJ361" s="18"/>
      <c r="AK361" s="18"/>
      <c r="AL361" s="18"/>
      <c r="AM361" s="18"/>
      <c r="AN361" s="18"/>
      <c r="AO361" s="18"/>
      <c r="AP361" s="19"/>
      <c r="AQ361" s="20"/>
    </row>
    <row r="362" spans="1:43" ht="15" x14ac:dyDescent="0.25">
      <c r="A362" s="16"/>
      <c r="B362" s="16"/>
      <c r="C362" s="16"/>
      <c r="AG362" s="16"/>
      <c r="AP362" s="17"/>
    </row>
    <row r="363" spans="1:43" ht="15" x14ac:dyDescent="0.25">
      <c r="A363" s="16"/>
      <c r="B363" s="16"/>
      <c r="C363" s="16"/>
      <c r="AG363" s="16"/>
      <c r="AP363" s="17"/>
    </row>
    <row r="364" spans="1:43" ht="15" x14ac:dyDescent="0.25">
      <c r="A364" s="16"/>
      <c r="B364" s="16"/>
      <c r="C364" s="16"/>
      <c r="AG364" s="16"/>
      <c r="AP364" s="17"/>
    </row>
    <row r="365" spans="1:43" ht="15" x14ac:dyDescent="0.25">
      <c r="A365" s="16"/>
      <c r="B365" s="16"/>
      <c r="C365" s="16"/>
      <c r="AG365" s="16"/>
      <c r="AP365" s="17"/>
    </row>
    <row r="366" spans="1:43" ht="15" x14ac:dyDescent="0.25">
      <c r="A366" s="16"/>
      <c r="B366" s="16"/>
      <c r="C366" s="16"/>
      <c r="AG366" s="16"/>
      <c r="AP366" s="17"/>
    </row>
    <row r="367" spans="1:43" ht="15" x14ac:dyDescent="0.25">
      <c r="A367" s="16"/>
      <c r="B367" s="16"/>
      <c r="C367" s="16"/>
      <c r="AG367" s="16"/>
      <c r="AP367" s="17"/>
    </row>
    <row r="368" spans="1:43" ht="15" x14ac:dyDescent="0.25">
      <c r="A368" s="16"/>
      <c r="B368" s="16"/>
      <c r="C368" s="16"/>
      <c r="AG368" s="16"/>
      <c r="AP368" s="17"/>
    </row>
    <row r="369" spans="1:43" ht="15" x14ac:dyDescent="0.25">
      <c r="A369" s="16"/>
      <c r="B369" s="16"/>
      <c r="C369" s="16"/>
      <c r="AG369" s="16"/>
      <c r="AH369" s="18"/>
      <c r="AI369" s="18"/>
      <c r="AJ369" s="18"/>
      <c r="AK369" s="18"/>
      <c r="AL369" s="18"/>
      <c r="AM369" s="18"/>
      <c r="AN369" s="18"/>
      <c r="AO369" s="18"/>
      <c r="AP369" s="19"/>
      <c r="AQ369" s="20"/>
    </row>
    <row r="370" spans="1:43" ht="15" x14ac:dyDescent="0.25">
      <c r="A370" s="16"/>
      <c r="B370" s="16"/>
      <c r="C370" s="16"/>
      <c r="AG370" s="16"/>
      <c r="AP370" s="17"/>
    </row>
    <row r="371" spans="1:43" ht="15" x14ac:dyDescent="0.25">
      <c r="A371" s="16"/>
      <c r="B371" s="16"/>
      <c r="C371" s="16"/>
      <c r="AG371" s="16"/>
      <c r="AH371" s="18"/>
      <c r="AI371" s="18"/>
      <c r="AJ371" s="18"/>
      <c r="AK371" s="18"/>
      <c r="AL371" s="18"/>
      <c r="AM371" s="18"/>
      <c r="AN371" s="18"/>
      <c r="AO371" s="18"/>
      <c r="AP371" s="19"/>
      <c r="AQ371" s="20"/>
    </row>
    <row r="372" spans="1:43" ht="15" x14ac:dyDescent="0.25">
      <c r="A372" s="16"/>
      <c r="B372" s="16"/>
      <c r="C372" s="16"/>
      <c r="AG372" s="16"/>
      <c r="AP372" s="17"/>
    </row>
    <row r="373" spans="1:43" ht="15" x14ac:dyDescent="0.25">
      <c r="A373" s="16"/>
      <c r="B373" s="16"/>
      <c r="C373" s="16"/>
      <c r="AG373" s="16"/>
      <c r="AP373" s="17"/>
    </row>
    <row r="374" spans="1:43" ht="15" x14ac:dyDescent="0.25">
      <c r="A374" s="16"/>
      <c r="B374" s="16"/>
      <c r="C374" s="16"/>
      <c r="AG374" s="16"/>
      <c r="AH374" s="18"/>
      <c r="AI374" s="18"/>
      <c r="AJ374" s="18"/>
      <c r="AK374" s="18"/>
      <c r="AL374" s="18"/>
      <c r="AM374" s="18"/>
      <c r="AN374" s="18"/>
      <c r="AO374" s="18"/>
      <c r="AP374" s="19"/>
      <c r="AQ374" s="20"/>
    </row>
    <row r="375" spans="1:43" ht="15" x14ac:dyDescent="0.25">
      <c r="A375" s="16"/>
      <c r="B375" s="16"/>
      <c r="C375" s="16"/>
      <c r="AG375" s="16"/>
      <c r="AP375" s="17"/>
    </row>
    <row r="376" spans="1:43" ht="15" x14ac:dyDescent="0.25">
      <c r="A376" s="16"/>
      <c r="B376" s="16"/>
      <c r="C376" s="16"/>
      <c r="AG376" s="16"/>
      <c r="AH376" s="18"/>
      <c r="AI376" s="18"/>
      <c r="AJ376" s="18"/>
      <c r="AK376" s="18"/>
      <c r="AL376" s="18"/>
      <c r="AM376" s="18"/>
      <c r="AN376" s="18"/>
      <c r="AO376" s="18"/>
      <c r="AP376" s="19"/>
      <c r="AQ376" s="20"/>
    </row>
    <row r="377" spans="1:43" ht="15" x14ac:dyDescent="0.25">
      <c r="A377" s="16"/>
      <c r="B377" s="16"/>
      <c r="C377" s="16"/>
      <c r="AG377" s="16"/>
      <c r="AP377" s="17"/>
    </row>
    <row r="378" spans="1:43" ht="15" x14ac:dyDescent="0.25">
      <c r="A378" s="16"/>
      <c r="B378" s="16"/>
      <c r="C378" s="16"/>
      <c r="AG378" s="16"/>
      <c r="AH378" s="18"/>
      <c r="AI378" s="18"/>
      <c r="AJ378" s="18"/>
      <c r="AK378" s="18"/>
      <c r="AL378" s="18"/>
      <c r="AM378" s="18"/>
      <c r="AN378" s="18"/>
      <c r="AO378" s="18"/>
      <c r="AP378" s="19"/>
      <c r="AQ378" s="20"/>
    </row>
    <row r="379" spans="1:43" ht="15" x14ac:dyDescent="0.25">
      <c r="A379" s="16"/>
      <c r="B379" s="16"/>
      <c r="C379" s="16"/>
      <c r="AG379" s="16"/>
      <c r="AP379" s="17"/>
    </row>
    <row r="380" spans="1:43" ht="15" x14ac:dyDescent="0.25">
      <c r="A380" s="16"/>
      <c r="B380" s="16"/>
      <c r="C380" s="16"/>
      <c r="AG380" s="16"/>
      <c r="AH380" s="18"/>
      <c r="AI380" s="18"/>
      <c r="AJ380" s="18"/>
      <c r="AK380" s="18"/>
      <c r="AL380" s="18"/>
      <c r="AM380" s="18"/>
      <c r="AN380" s="18"/>
      <c r="AO380" s="18"/>
      <c r="AP380" s="19"/>
      <c r="AQ380" s="20"/>
    </row>
    <row r="381" spans="1:43" ht="15" x14ac:dyDescent="0.25">
      <c r="A381" s="16"/>
      <c r="B381" s="16"/>
      <c r="C381" s="16"/>
      <c r="AG381" s="16"/>
      <c r="AP381" s="17"/>
    </row>
    <row r="382" spans="1:43" ht="15" x14ac:dyDescent="0.25">
      <c r="A382" s="16"/>
      <c r="B382" s="16"/>
      <c r="C382" s="16"/>
      <c r="AG382" s="16"/>
      <c r="AP382" s="17"/>
    </row>
    <row r="383" spans="1:43" ht="15" x14ac:dyDescent="0.25">
      <c r="A383" s="16"/>
      <c r="B383" s="16"/>
      <c r="C383" s="16"/>
      <c r="AG383" s="16"/>
      <c r="AP383" s="17"/>
    </row>
    <row r="384" spans="1:43" ht="15" x14ac:dyDescent="0.25">
      <c r="A384" s="16"/>
      <c r="B384" s="16"/>
      <c r="C384" s="16"/>
      <c r="AG384" s="16"/>
      <c r="AP384" s="17"/>
    </row>
    <row r="385" spans="1:43" ht="15" x14ac:dyDescent="0.25">
      <c r="A385" s="16"/>
      <c r="B385" s="16"/>
      <c r="C385" s="16"/>
      <c r="AG385" s="16"/>
      <c r="AP385" s="17"/>
    </row>
    <row r="386" spans="1:43" ht="15" x14ac:dyDescent="0.25">
      <c r="A386" s="16"/>
      <c r="B386" s="16"/>
      <c r="C386" s="16"/>
      <c r="AG386" s="16"/>
      <c r="AP386" s="17"/>
    </row>
    <row r="387" spans="1:43" ht="15" x14ac:dyDescent="0.25">
      <c r="A387" s="16"/>
      <c r="B387" s="16"/>
      <c r="C387" s="16"/>
      <c r="AG387" s="16"/>
      <c r="AP387" s="17"/>
    </row>
    <row r="388" spans="1:43" ht="15" x14ac:dyDescent="0.25">
      <c r="A388" s="16"/>
      <c r="B388" s="16"/>
      <c r="C388" s="16"/>
      <c r="AG388" s="16"/>
      <c r="AP388" s="17"/>
    </row>
    <row r="389" spans="1:43" ht="15" x14ac:dyDescent="0.25">
      <c r="A389" s="16"/>
      <c r="B389" s="16"/>
      <c r="C389" s="16"/>
      <c r="AG389" s="16"/>
      <c r="AP389" s="17"/>
    </row>
    <row r="390" spans="1:43" ht="15" x14ac:dyDescent="0.25">
      <c r="A390" s="16"/>
      <c r="B390" s="16"/>
      <c r="C390" s="16"/>
      <c r="AG390" s="16"/>
      <c r="AH390" s="18"/>
      <c r="AI390" s="18"/>
      <c r="AJ390" s="18"/>
      <c r="AK390" s="18"/>
      <c r="AL390" s="18"/>
      <c r="AM390" s="18"/>
      <c r="AN390" s="18"/>
      <c r="AO390" s="18"/>
      <c r="AP390" s="19"/>
      <c r="AQ390" s="20"/>
    </row>
    <row r="391" spans="1:43" ht="15" x14ac:dyDescent="0.25">
      <c r="A391" s="16"/>
      <c r="B391" s="16"/>
      <c r="C391" s="16"/>
      <c r="D391" s="18"/>
      <c r="E391" s="18"/>
      <c r="F391" s="18"/>
      <c r="G391" s="18"/>
      <c r="H391" s="18"/>
      <c r="I391" s="18"/>
      <c r="J391" s="18"/>
      <c r="K391" s="18"/>
      <c r="L391" s="18"/>
      <c r="M391" s="18"/>
      <c r="N391" s="18"/>
      <c r="O391" s="18"/>
      <c r="P391" s="18"/>
      <c r="Q391" s="18"/>
      <c r="R391" s="18"/>
      <c r="S391" s="18"/>
      <c r="T391" s="18"/>
      <c r="U391" s="18"/>
      <c r="V391" s="18"/>
      <c r="W391" s="18"/>
      <c r="X391" s="18"/>
      <c r="Y391" s="18"/>
      <c r="Z391" s="18"/>
      <c r="AA391" s="18"/>
      <c r="AB391" s="18"/>
      <c r="AC391" s="339"/>
      <c r="AD391" s="18"/>
      <c r="AE391" s="18"/>
      <c r="AF391" s="18"/>
      <c r="AG391" s="16"/>
      <c r="AH391" s="18"/>
      <c r="AI391" s="18"/>
      <c r="AJ391" s="18"/>
      <c r="AK391" s="18"/>
      <c r="AL391" s="18"/>
      <c r="AM391" s="18"/>
      <c r="AN391" s="18"/>
      <c r="AO391" s="18"/>
      <c r="AP391" s="26"/>
      <c r="AQ391" s="20"/>
    </row>
    <row r="392" spans="1:43" ht="15" x14ac:dyDescent="0.25">
      <c r="A392" s="16"/>
      <c r="B392" s="16"/>
      <c r="C392" s="16"/>
      <c r="D392" s="16"/>
      <c r="E392" s="16"/>
      <c r="F392" s="16"/>
      <c r="G392" s="16"/>
      <c r="H392" s="16"/>
      <c r="I392" s="16"/>
      <c r="J392" s="16"/>
      <c r="K392" s="16"/>
      <c r="L392" s="16"/>
      <c r="M392" s="16"/>
      <c r="N392" s="16"/>
      <c r="O392" s="16"/>
      <c r="P392" s="16"/>
      <c r="Q392" s="16"/>
      <c r="R392" s="16"/>
      <c r="S392" s="16"/>
      <c r="T392" s="16"/>
      <c r="U392" s="16"/>
      <c r="V392" s="16"/>
      <c r="W392" s="16"/>
      <c r="X392" s="16"/>
      <c r="Y392" s="16"/>
      <c r="Z392" s="16"/>
      <c r="AA392" s="16"/>
      <c r="AB392" s="16"/>
      <c r="AC392" s="338"/>
      <c r="AD392" s="16"/>
      <c r="AE392" s="16"/>
      <c r="AF392" s="16"/>
      <c r="AG392" s="16"/>
      <c r="AH392" s="16"/>
      <c r="AI392" s="16"/>
      <c r="AJ392" s="16"/>
      <c r="AK392" s="16"/>
      <c r="AL392" s="16"/>
      <c r="AM392" s="16"/>
      <c r="AN392" s="16"/>
      <c r="AO392" s="16"/>
    </row>
    <row r="393" spans="1:43" ht="15" x14ac:dyDescent="0.25">
      <c r="A393" s="16"/>
      <c r="B393" s="16"/>
      <c r="C393" s="16"/>
      <c r="D393" s="16"/>
      <c r="E393" s="16"/>
      <c r="F393" s="16"/>
      <c r="G393" s="16"/>
      <c r="H393" s="16"/>
      <c r="I393" s="16"/>
      <c r="J393" s="16"/>
      <c r="K393" s="16"/>
      <c r="L393" s="16"/>
      <c r="M393" s="16"/>
      <c r="N393" s="16"/>
      <c r="O393" s="16"/>
      <c r="P393" s="16"/>
      <c r="Q393" s="16"/>
      <c r="R393" s="16"/>
      <c r="S393" s="16"/>
      <c r="T393" s="16"/>
      <c r="U393" s="16"/>
      <c r="V393" s="16"/>
      <c r="W393" s="16"/>
      <c r="X393" s="16"/>
      <c r="Y393" s="16"/>
      <c r="Z393" s="16"/>
      <c r="AA393" s="16"/>
      <c r="AB393" s="16"/>
      <c r="AC393" s="338"/>
      <c r="AD393" s="16"/>
      <c r="AE393" s="16"/>
      <c r="AF393" s="16"/>
      <c r="AG393" s="16"/>
      <c r="AH393" s="16"/>
      <c r="AI393" s="16"/>
      <c r="AJ393" s="16"/>
      <c r="AK393" s="16"/>
      <c r="AL393" s="16"/>
      <c r="AM393" s="16"/>
      <c r="AN393" s="16"/>
      <c r="AO393" s="16"/>
    </row>
    <row r="394" spans="1:43" ht="15" x14ac:dyDescent="0.25">
      <c r="A394" s="16"/>
      <c r="B394" s="16"/>
      <c r="C394" s="16"/>
      <c r="D394" s="16"/>
      <c r="E394" s="16"/>
      <c r="F394" s="16"/>
      <c r="G394" s="16"/>
      <c r="H394" s="16"/>
      <c r="I394" s="16"/>
      <c r="J394" s="16"/>
      <c r="K394" s="16"/>
      <c r="L394" s="16"/>
      <c r="M394" s="16"/>
      <c r="N394" s="16"/>
      <c r="O394" s="16"/>
      <c r="P394" s="16"/>
      <c r="Q394" s="16"/>
      <c r="R394" s="16"/>
      <c r="S394" s="16"/>
      <c r="T394" s="16"/>
      <c r="U394" s="16"/>
      <c r="V394" s="16"/>
      <c r="W394" s="16"/>
      <c r="X394" s="16"/>
      <c r="Y394" s="16"/>
      <c r="Z394" s="16"/>
      <c r="AA394" s="16"/>
      <c r="AB394" s="16"/>
      <c r="AC394" s="338"/>
      <c r="AD394" s="16"/>
      <c r="AE394" s="16"/>
      <c r="AF394" s="16"/>
      <c r="AG394" s="16"/>
      <c r="AH394" s="16"/>
      <c r="AI394" s="16"/>
      <c r="AJ394" s="16"/>
      <c r="AK394" s="16"/>
      <c r="AL394" s="16"/>
      <c r="AM394" s="16"/>
      <c r="AN394" s="16"/>
      <c r="AO394" s="16"/>
    </row>
    <row r="395" spans="1:43" ht="15" x14ac:dyDescent="0.25">
      <c r="A395" s="16"/>
      <c r="B395" s="16"/>
      <c r="C395" s="16"/>
      <c r="D395" s="16"/>
      <c r="E395" s="16"/>
      <c r="F395" s="16"/>
      <c r="G395" s="16"/>
      <c r="H395" s="16"/>
      <c r="I395" s="16"/>
      <c r="J395" s="16"/>
      <c r="K395" s="16"/>
      <c r="L395" s="16"/>
      <c r="M395" s="16"/>
      <c r="N395" s="16"/>
      <c r="O395" s="16"/>
      <c r="P395" s="16"/>
      <c r="Q395" s="16"/>
      <c r="R395" s="16"/>
      <c r="S395" s="16"/>
      <c r="T395" s="16"/>
      <c r="U395" s="16"/>
      <c r="V395" s="16"/>
      <c r="W395" s="16"/>
      <c r="X395" s="16"/>
      <c r="Y395" s="16"/>
      <c r="Z395" s="16"/>
      <c r="AA395" s="16"/>
      <c r="AB395" s="16"/>
      <c r="AC395" s="338"/>
      <c r="AD395" s="16"/>
      <c r="AE395" s="16"/>
      <c r="AF395" s="16"/>
      <c r="AG395" s="16"/>
      <c r="AH395" s="16"/>
      <c r="AI395" s="16"/>
      <c r="AJ395" s="16"/>
      <c r="AK395" s="16"/>
      <c r="AL395" s="16"/>
      <c r="AM395" s="16"/>
      <c r="AN395" s="16"/>
      <c r="AO395" s="16"/>
    </row>
    <row r="396" spans="1:43" ht="15" x14ac:dyDescent="0.25">
      <c r="A396" s="16"/>
      <c r="B396" s="16"/>
      <c r="C396" s="16"/>
      <c r="D396" s="16"/>
      <c r="E396" s="16"/>
      <c r="F396" s="16"/>
      <c r="G396" s="16"/>
      <c r="H396" s="16"/>
      <c r="I396" s="16"/>
      <c r="J396" s="16"/>
      <c r="K396" s="16"/>
      <c r="L396" s="16"/>
      <c r="M396" s="16"/>
      <c r="N396" s="16"/>
      <c r="O396" s="16"/>
      <c r="P396" s="16"/>
      <c r="Q396" s="16"/>
      <c r="R396" s="16"/>
      <c r="S396" s="16"/>
      <c r="T396" s="16"/>
      <c r="U396" s="16"/>
      <c r="V396" s="16"/>
      <c r="W396" s="16"/>
      <c r="X396" s="16"/>
      <c r="Y396" s="16"/>
      <c r="Z396" s="16"/>
      <c r="AA396" s="16"/>
      <c r="AB396" s="16"/>
      <c r="AC396" s="338"/>
      <c r="AD396" s="16"/>
      <c r="AE396" s="16"/>
      <c r="AF396" s="16"/>
      <c r="AG396" s="16"/>
      <c r="AH396" s="16"/>
      <c r="AI396" s="16"/>
      <c r="AJ396" s="16"/>
      <c r="AK396" s="16"/>
      <c r="AL396" s="16"/>
      <c r="AM396" s="16"/>
      <c r="AN396" s="16"/>
      <c r="AO396" s="16"/>
    </row>
    <row r="397" spans="1:43" ht="15" x14ac:dyDescent="0.25">
      <c r="A397" s="16"/>
      <c r="B397" s="16"/>
      <c r="C397" s="16"/>
      <c r="D397" s="16"/>
      <c r="E397" s="16"/>
      <c r="F397" s="16"/>
      <c r="G397" s="16"/>
      <c r="H397" s="16"/>
      <c r="I397" s="16"/>
      <c r="J397" s="16"/>
      <c r="K397" s="16"/>
      <c r="L397" s="16"/>
      <c r="M397" s="16"/>
      <c r="N397" s="16"/>
      <c r="O397" s="16"/>
      <c r="P397" s="16"/>
      <c r="Q397" s="16"/>
      <c r="R397" s="16"/>
      <c r="S397" s="16"/>
      <c r="T397" s="16"/>
      <c r="U397" s="16"/>
      <c r="V397" s="16"/>
      <c r="W397" s="16"/>
      <c r="X397" s="16"/>
      <c r="Y397" s="16"/>
      <c r="Z397" s="16"/>
      <c r="AA397" s="16"/>
      <c r="AB397" s="16"/>
      <c r="AC397" s="338"/>
      <c r="AD397" s="16"/>
      <c r="AE397" s="16"/>
      <c r="AF397" s="16"/>
      <c r="AG397" s="16"/>
      <c r="AH397" s="16"/>
      <c r="AI397" s="16"/>
      <c r="AJ397" s="16"/>
      <c r="AK397" s="16"/>
      <c r="AL397" s="16"/>
      <c r="AM397" s="16"/>
      <c r="AN397" s="16"/>
      <c r="AO397" s="16"/>
    </row>
    <row r="398" spans="1:43" ht="15" x14ac:dyDescent="0.25">
      <c r="A398" s="16"/>
      <c r="B398" s="16"/>
      <c r="C398" s="16"/>
      <c r="D398" s="16"/>
      <c r="E398" s="16"/>
      <c r="F398" s="16"/>
      <c r="G398" s="16"/>
      <c r="H398" s="16"/>
      <c r="I398" s="16"/>
      <c r="J398" s="16"/>
      <c r="K398" s="16"/>
      <c r="L398" s="16"/>
      <c r="M398" s="16"/>
      <c r="N398" s="16"/>
      <c r="O398" s="16"/>
      <c r="P398" s="16"/>
      <c r="Q398" s="16"/>
      <c r="R398" s="16"/>
      <c r="S398" s="16"/>
      <c r="T398" s="16"/>
      <c r="U398" s="16"/>
      <c r="V398" s="16"/>
      <c r="W398" s="16"/>
      <c r="X398" s="16"/>
      <c r="Y398" s="16"/>
      <c r="Z398" s="16"/>
      <c r="AA398" s="16"/>
      <c r="AB398" s="16"/>
      <c r="AC398" s="338"/>
      <c r="AD398" s="16"/>
      <c r="AE398" s="16"/>
      <c r="AF398" s="16"/>
      <c r="AG398" s="16"/>
      <c r="AH398" s="16"/>
      <c r="AI398" s="16"/>
      <c r="AJ398" s="16"/>
      <c r="AK398" s="16"/>
      <c r="AL398" s="16"/>
      <c r="AM398" s="16"/>
      <c r="AN398" s="16"/>
      <c r="AO398" s="16"/>
    </row>
    <row r="399" spans="1:43" ht="15" x14ac:dyDescent="0.25">
      <c r="A399" s="16"/>
      <c r="B399" s="16"/>
      <c r="C399" s="16"/>
      <c r="D399" s="16"/>
      <c r="E399" s="16"/>
      <c r="F399" s="16"/>
      <c r="G399" s="16"/>
      <c r="H399" s="16"/>
      <c r="I399" s="16"/>
      <c r="J399" s="16"/>
      <c r="K399" s="16"/>
      <c r="L399" s="16"/>
      <c r="M399" s="16"/>
      <c r="N399" s="16"/>
      <c r="O399" s="16"/>
      <c r="P399" s="16"/>
      <c r="Q399" s="16"/>
      <c r="R399" s="16"/>
      <c r="S399" s="16"/>
      <c r="T399" s="16"/>
      <c r="U399" s="16"/>
      <c r="V399" s="16"/>
      <c r="W399" s="16"/>
      <c r="X399" s="16"/>
      <c r="Y399" s="16"/>
      <c r="Z399" s="16"/>
      <c r="AA399" s="16"/>
      <c r="AB399" s="16"/>
      <c r="AC399" s="338"/>
      <c r="AD399" s="16"/>
      <c r="AE399" s="16"/>
      <c r="AF399" s="16"/>
      <c r="AG399" s="16"/>
      <c r="AH399" s="16"/>
      <c r="AI399" s="16"/>
      <c r="AJ399" s="16"/>
      <c r="AK399" s="16"/>
      <c r="AL399" s="16"/>
      <c r="AM399" s="16"/>
      <c r="AN399" s="16"/>
      <c r="AO399" s="16"/>
    </row>
    <row r="400" spans="1:43" ht="15" x14ac:dyDescent="0.25">
      <c r="A400" s="16"/>
      <c r="B400" s="16"/>
      <c r="C400" s="16"/>
      <c r="D400" s="16"/>
      <c r="E400" s="16"/>
      <c r="F400" s="16"/>
      <c r="G400" s="16"/>
      <c r="H400" s="16"/>
      <c r="I400" s="16"/>
      <c r="J400" s="16"/>
      <c r="K400" s="16"/>
      <c r="L400" s="16"/>
      <c r="M400" s="16"/>
      <c r="N400" s="16"/>
      <c r="O400" s="16"/>
      <c r="P400" s="16"/>
      <c r="Q400" s="16"/>
      <c r="R400" s="16"/>
      <c r="S400" s="16"/>
      <c r="T400" s="16"/>
      <c r="U400" s="16"/>
      <c r="V400" s="16"/>
      <c r="W400" s="16"/>
      <c r="X400" s="16"/>
      <c r="Y400" s="16"/>
      <c r="Z400" s="16"/>
      <c r="AA400" s="16"/>
      <c r="AB400" s="16"/>
      <c r="AC400" s="338"/>
      <c r="AD400" s="16"/>
      <c r="AE400" s="16"/>
      <c r="AF400" s="16"/>
      <c r="AG400" s="16"/>
      <c r="AH400" s="16"/>
      <c r="AI400" s="16"/>
      <c r="AJ400" s="16"/>
      <c r="AK400" s="16"/>
      <c r="AL400" s="16"/>
      <c r="AM400" s="16"/>
      <c r="AN400" s="16"/>
      <c r="AO400" s="16"/>
    </row>
    <row r="401" spans="1:41" ht="15" x14ac:dyDescent="0.25">
      <c r="A401" s="16"/>
      <c r="B401" s="16"/>
      <c r="C401" s="16"/>
      <c r="D401" s="16"/>
      <c r="E401" s="16"/>
      <c r="F401" s="16"/>
      <c r="G401" s="16"/>
      <c r="H401" s="16"/>
      <c r="I401" s="16"/>
      <c r="J401" s="16"/>
      <c r="K401" s="16"/>
      <c r="L401" s="16"/>
      <c r="M401" s="16"/>
      <c r="N401" s="16"/>
      <c r="O401" s="16"/>
      <c r="P401" s="16"/>
      <c r="Q401" s="16"/>
      <c r="R401" s="16"/>
      <c r="S401" s="16"/>
      <c r="T401" s="16"/>
      <c r="U401" s="16"/>
      <c r="V401" s="16"/>
      <c r="W401" s="16"/>
      <c r="X401" s="16"/>
      <c r="Y401" s="16"/>
      <c r="Z401" s="16"/>
      <c r="AA401" s="16"/>
      <c r="AB401" s="16"/>
      <c r="AC401" s="338"/>
      <c r="AD401" s="16"/>
      <c r="AE401" s="16"/>
      <c r="AF401" s="16"/>
      <c r="AG401" s="16"/>
      <c r="AH401" s="16"/>
      <c r="AI401" s="16"/>
      <c r="AJ401" s="16"/>
      <c r="AK401" s="16"/>
      <c r="AL401" s="16"/>
      <c r="AM401" s="16"/>
      <c r="AN401" s="16"/>
      <c r="AO401" s="16"/>
    </row>
    <row r="402" spans="1:41" ht="15" x14ac:dyDescent="0.25">
      <c r="A402" s="16"/>
      <c r="B402" s="16"/>
      <c r="C402" s="16"/>
      <c r="D402" s="16"/>
      <c r="E402" s="16"/>
      <c r="F402" s="16"/>
      <c r="G402" s="16"/>
      <c r="H402" s="16"/>
      <c r="I402" s="16"/>
      <c r="J402" s="16"/>
      <c r="K402" s="16"/>
      <c r="L402" s="16"/>
      <c r="M402" s="16"/>
      <c r="N402" s="16"/>
      <c r="O402" s="16"/>
      <c r="P402" s="16"/>
      <c r="Q402" s="16"/>
      <c r="R402" s="16"/>
      <c r="S402" s="16"/>
      <c r="T402" s="16"/>
      <c r="U402" s="16"/>
      <c r="V402" s="16"/>
      <c r="W402" s="16"/>
      <c r="X402" s="16"/>
      <c r="Y402" s="16"/>
      <c r="Z402" s="16"/>
      <c r="AA402" s="16"/>
      <c r="AB402" s="16"/>
      <c r="AC402" s="338"/>
      <c r="AD402" s="16"/>
      <c r="AE402" s="16"/>
      <c r="AF402" s="16"/>
      <c r="AG402" s="16"/>
      <c r="AH402" s="16"/>
      <c r="AI402" s="16"/>
      <c r="AJ402" s="16"/>
      <c r="AK402" s="16"/>
      <c r="AL402" s="16"/>
      <c r="AM402" s="16"/>
      <c r="AN402" s="16"/>
      <c r="AO402" s="16"/>
    </row>
    <row r="403" spans="1:41" ht="15" x14ac:dyDescent="0.25">
      <c r="A403" s="16"/>
      <c r="B403" s="16"/>
      <c r="C403" s="16"/>
      <c r="D403" s="16"/>
      <c r="E403" s="16"/>
      <c r="F403" s="16"/>
      <c r="G403" s="16"/>
      <c r="H403" s="16"/>
      <c r="I403" s="16"/>
      <c r="J403" s="16"/>
      <c r="K403" s="16"/>
      <c r="L403" s="16"/>
      <c r="M403" s="16"/>
      <c r="N403" s="16"/>
      <c r="O403" s="16"/>
      <c r="P403" s="16"/>
      <c r="Q403" s="16"/>
      <c r="R403" s="16"/>
      <c r="S403" s="16"/>
      <c r="T403" s="16"/>
      <c r="U403" s="16"/>
      <c r="V403" s="16"/>
      <c r="W403" s="16"/>
      <c r="X403" s="16"/>
      <c r="Y403" s="16"/>
      <c r="Z403" s="16"/>
      <c r="AA403" s="16"/>
      <c r="AB403" s="16"/>
      <c r="AC403" s="338"/>
      <c r="AD403" s="16"/>
      <c r="AE403" s="16"/>
      <c r="AF403" s="16"/>
      <c r="AG403" s="16"/>
      <c r="AH403" s="16"/>
      <c r="AI403" s="16"/>
      <c r="AJ403" s="16"/>
      <c r="AK403" s="16"/>
      <c r="AL403" s="16"/>
      <c r="AM403" s="16"/>
      <c r="AN403" s="16"/>
      <c r="AO403" s="16"/>
    </row>
    <row r="404" spans="1:41" ht="15" x14ac:dyDescent="0.25">
      <c r="A404" s="16"/>
      <c r="B404" s="16"/>
      <c r="C404" s="16"/>
      <c r="D404" s="16"/>
      <c r="E404" s="16"/>
      <c r="F404" s="16"/>
      <c r="G404" s="16"/>
      <c r="H404" s="16"/>
      <c r="I404" s="16"/>
      <c r="J404" s="16"/>
      <c r="K404" s="16"/>
      <c r="L404" s="16"/>
      <c r="M404" s="16"/>
      <c r="N404" s="16"/>
      <c r="O404" s="16"/>
      <c r="P404" s="16"/>
      <c r="Q404" s="16"/>
      <c r="R404" s="16"/>
      <c r="S404" s="16"/>
      <c r="T404" s="16"/>
      <c r="U404" s="16"/>
      <c r="V404" s="16"/>
      <c r="W404" s="16"/>
      <c r="X404" s="16"/>
      <c r="Y404" s="16"/>
      <c r="Z404" s="16"/>
      <c r="AA404" s="16"/>
      <c r="AB404" s="16"/>
      <c r="AC404" s="338"/>
      <c r="AD404" s="16"/>
      <c r="AE404" s="16"/>
      <c r="AF404" s="16"/>
      <c r="AG404" s="16"/>
      <c r="AH404" s="16"/>
      <c r="AI404" s="16"/>
      <c r="AJ404" s="16"/>
      <c r="AK404" s="16"/>
      <c r="AL404" s="16"/>
      <c r="AM404" s="16"/>
      <c r="AN404" s="16"/>
      <c r="AO404" s="16"/>
    </row>
    <row r="405" spans="1:41" ht="15" x14ac:dyDescent="0.25">
      <c r="A405" s="16"/>
      <c r="B405" s="16"/>
      <c r="C405" s="16"/>
      <c r="D405" s="16"/>
      <c r="E405" s="16"/>
      <c r="F405" s="16"/>
      <c r="G405" s="16"/>
      <c r="H405" s="16"/>
      <c r="I405" s="16"/>
      <c r="J405" s="16"/>
      <c r="K405" s="16"/>
      <c r="L405" s="16"/>
      <c r="M405" s="16"/>
      <c r="N405" s="16"/>
      <c r="O405" s="16"/>
      <c r="P405" s="16"/>
      <c r="Q405" s="16"/>
      <c r="R405" s="16"/>
      <c r="S405" s="16"/>
      <c r="T405" s="16"/>
      <c r="U405" s="16"/>
      <c r="V405" s="16"/>
      <c r="W405" s="16"/>
      <c r="X405" s="16"/>
      <c r="Y405" s="16"/>
      <c r="Z405" s="16"/>
      <c r="AA405" s="16"/>
      <c r="AB405" s="16"/>
      <c r="AC405" s="338"/>
      <c r="AD405" s="16"/>
      <c r="AE405" s="16"/>
      <c r="AF405" s="16"/>
      <c r="AG405" s="16"/>
      <c r="AH405" s="16"/>
      <c r="AI405" s="16"/>
      <c r="AJ405" s="16"/>
      <c r="AK405" s="16"/>
      <c r="AL405" s="16"/>
      <c r="AM405" s="16"/>
      <c r="AN405" s="16"/>
      <c r="AO405" s="16"/>
    </row>
    <row r="406" spans="1:41" ht="15" x14ac:dyDescent="0.25">
      <c r="A406" s="16"/>
      <c r="B406" s="16"/>
      <c r="C406" s="16"/>
      <c r="D406" s="16"/>
      <c r="E406" s="16"/>
      <c r="F406" s="16"/>
      <c r="G406" s="16"/>
      <c r="H406" s="16"/>
      <c r="I406" s="16"/>
      <c r="J406" s="16"/>
      <c r="K406" s="16"/>
      <c r="L406" s="16"/>
      <c r="M406" s="16"/>
      <c r="N406" s="16"/>
      <c r="O406" s="16"/>
      <c r="P406" s="16"/>
      <c r="Q406" s="16"/>
      <c r="R406" s="16"/>
      <c r="S406" s="16"/>
      <c r="T406" s="16"/>
      <c r="U406" s="16"/>
      <c r="V406" s="16"/>
      <c r="W406" s="16"/>
      <c r="X406" s="16"/>
      <c r="Y406" s="16"/>
      <c r="Z406" s="16"/>
      <c r="AA406" s="16"/>
      <c r="AB406" s="16"/>
      <c r="AC406" s="338"/>
      <c r="AD406" s="16"/>
      <c r="AE406" s="16"/>
      <c r="AF406" s="16"/>
      <c r="AG406" s="16"/>
      <c r="AH406" s="16"/>
      <c r="AI406" s="16"/>
      <c r="AJ406" s="16"/>
      <c r="AK406" s="16"/>
      <c r="AL406" s="16"/>
      <c r="AM406" s="16"/>
      <c r="AN406" s="16"/>
      <c r="AO406" s="16"/>
    </row>
    <row r="407" spans="1:41" ht="15" x14ac:dyDescent="0.25">
      <c r="A407" s="16"/>
      <c r="B407" s="16"/>
      <c r="C407" s="16"/>
      <c r="D407" s="16"/>
      <c r="E407" s="16"/>
      <c r="F407" s="16"/>
      <c r="G407" s="16"/>
      <c r="H407" s="16"/>
      <c r="I407" s="16"/>
      <c r="J407" s="16"/>
      <c r="K407" s="16"/>
      <c r="L407" s="16"/>
      <c r="M407" s="16"/>
      <c r="N407" s="16"/>
      <c r="O407" s="16"/>
      <c r="P407" s="16"/>
      <c r="Q407" s="16"/>
      <c r="R407" s="16"/>
      <c r="S407" s="16"/>
      <c r="T407" s="16"/>
      <c r="U407" s="16"/>
      <c r="V407" s="16"/>
      <c r="W407" s="16"/>
      <c r="X407" s="16"/>
      <c r="Y407" s="16"/>
      <c r="Z407" s="16"/>
      <c r="AA407" s="16"/>
      <c r="AB407" s="16"/>
      <c r="AC407" s="338"/>
      <c r="AD407" s="16"/>
      <c r="AE407" s="16"/>
      <c r="AF407" s="16"/>
      <c r="AG407" s="16"/>
      <c r="AH407" s="16"/>
      <c r="AI407" s="16"/>
      <c r="AJ407" s="16"/>
      <c r="AK407" s="16"/>
      <c r="AL407" s="16"/>
      <c r="AM407" s="16"/>
      <c r="AN407" s="16"/>
      <c r="AO407" s="16"/>
    </row>
    <row r="408" spans="1:41" ht="15" x14ac:dyDescent="0.25">
      <c r="A408" s="16"/>
      <c r="B408" s="16"/>
      <c r="C408" s="16"/>
      <c r="D408" s="16"/>
      <c r="E408" s="16"/>
      <c r="F408" s="16"/>
      <c r="G408" s="16"/>
      <c r="H408" s="16"/>
      <c r="I408" s="16"/>
      <c r="J408" s="16"/>
      <c r="K408" s="16"/>
      <c r="L408" s="16"/>
      <c r="M408" s="16"/>
      <c r="N408" s="16"/>
      <c r="O408" s="16"/>
      <c r="P408" s="16"/>
      <c r="Q408" s="16"/>
      <c r="R408" s="16"/>
      <c r="S408" s="16"/>
      <c r="T408" s="16"/>
      <c r="U408" s="16"/>
      <c r="V408" s="16"/>
      <c r="W408" s="16"/>
      <c r="X408" s="16"/>
      <c r="Y408" s="16"/>
      <c r="Z408" s="16"/>
      <c r="AA408" s="16"/>
      <c r="AB408" s="16"/>
      <c r="AC408" s="338"/>
      <c r="AD408" s="16"/>
      <c r="AE408" s="16"/>
      <c r="AF408" s="16"/>
      <c r="AG408" s="16"/>
      <c r="AH408" s="16"/>
      <c r="AI408" s="16"/>
      <c r="AJ408" s="16"/>
      <c r="AK408" s="16"/>
      <c r="AL408" s="16"/>
      <c r="AM408" s="16"/>
      <c r="AN408" s="16"/>
      <c r="AO408" s="16"/>
    </row>
    <row r="409" spans="1:41" ht="15" x14ac:dyDescent="0.25">
      <c r="A409" s="16"/>
      <c r="B409" s="16"/>
      <c r="C409" s="16"/>
      <c r="D409" s="16"/>
      <c r="E409" s="16"/>
      <c r="F409" s="16"/>
      <c r="G409" s="16"/>
      <c r="H409" s="16"/>
      <c r="I409" s="16"/>
      <c r="J409" s="16"/>
      <c r="K409" s="16"/>
      <c r="L409" s="16"/>
      <c r="M409" s="16"/>
      <c r="N409" s="16"/>
      <c r="O409" s="16"/>
      <c r="P409" s="16"/>
      <c r="Q409" s="16"/>
      <c r="R409" s="16"/>
      <c r="S409" s="16"/>
      <c r="T409" s="16"/>
      <c r="U409" s="16"/>
      <c r="V409" s="16"/>
      <c r="W409" s="16"/>
      <c r="X409" s="16"/>
      <c r="Y409" s="16"/>
      <c r="Z409" s="16"/>
      <c r="AA409" s="16"/>
      <c r="AB409" s="16"/>
      <c r="AC409" s="338"/>
      <c r="AD409" s="16"/>
      <c r="AE409" s="16"/>
      <c r="AF409" s="16"/>
      <c r="AG409" s="16"/>
      <c r="AH409" s="16"/>
      <c r="AI409" s="16"/>
      <c r="AJ409" s="16"/>
      <c r="AK409" s="16"/>
      <c r="AL409" s="16"/>
      <c r="AM409" s="16"/>
      <c r="AN409" s="16"/>
      <c r="AO409" s="16"/>
    </row>
    <row r="410" spans="1:41" ht="15" x14ac:dyDescent="0.25">
      <c r="A410" s="16"/>
      <c r="B410" s="16"/>
      <c r="C410" s="16"/>
      <c r="D410" s="16"/>
      <c r="E410" s="16"/>
      <c r="F410" s="16"/>
      <c r="G410" s="16"/>
      <c r="H410" s="16"/>
      <c r="I410" s="16"/>
      <c r="J410" s="16"/>
      <c r="K410" s="16"/>
      <c r="L410" s="16"/>
      <c r="M410" s="16"/>
      <c r="N410" s="16"/>
      <c r="O410" s="16"/>
      <c r="P410" s="16"/>
      <c r="Q410" s="16"/>
      <c r="R410" s="16"/>
      <c r="S410" s="16"/>
      <c r="T410" s="16"/>
      <c r="U410" s="16"/>
      <c r="V410" s="16"/>
      <c r="W410" s="16"/>
      <c r="X410" s="16"/>
      <c r="Y410" s="16"/>
      <c r="Z410" s="16"/>
      <c r="AA410" s="16"/>
      <c r="AB410" s="16"/>
      <c r="AC410" s="338"/>
      <c r="AD410" s="16"/>
      <c r="AE410" s="16"/>
      <c r="AF410" s="16"/>
      <c r="AG410" s="16"/>
      <c r="AH410" s="16"/>
      <c r="AI410" s="16"/>
      <c r="AJ410" s="16"/>
      <c r="AK410" s="16"/>
      <c r="AL410" s="16"/>
      <c r="AM410" s="16"/>
      <c r="AN410" s="16"/>
      <c r="AO410" s="16"/>
    </row>
    <row r="411" spans="1:41" ht="15" x14ac:dyDescent="0.25">
      <c r="A411" s="16"/>
      <c r="B411" s="16"/>
      <c r="C411" s="16"/>
      <c r="D411" s="16"/>
      <c r="E411" s="16"/>
      <c r="F411" s="16"/>
      <c r="G411" s="16"/>
      <c r="H411" s="16"/>
      <c r="I411" s="16"/>
      <c r="J411" s="16"/>
      <c r="K411" s="16"/>
      <c r="L411" s="16"/>
      <c r="M411" s="16"/>
      <c r="N411" s="16"/>
      <c r="O411" s="16"/>
      <c r="P411" s="16"/>
      <c r="Q411" s="16"/>
      <c r="R411" s="16"/>
      <c r="S411" s="16"/>
      <c r="T411" s="16"/>
      <c r="U411" s="16"/>
      <c r="V411" s="16"/>
      <c r="W411" s="16"/>
      <c r="X411" s="16"/>
      <c r="Y411" s="16"/>
      <c r="Z411" s="16"/>
      <c r="AA411" s="16"/>
      <c r="AB411" s="16"/>
      <c r="AC411" s="338"/>
      <c r="AD411" s="16"/>
      <c r="AE411" s="16"/>
      <c r="AF411" s="16"/>
      <c r="AG411" s="16"/>
      <c r="AH411" s="16"/>
      <c r="AI411" s="16"/>
      <c r="AJ411" s="16"/>
      <c r="AK411" s="16"/>
      <c r="AL411" s="16"/>
      <c r="AM411" s="16"/>
      <c r="AN411" s="16"/>
      <c r="AO411" s="16"/>
    </row>
    <row r="412" spans="1:41" ht="15" x14ac:dyDescent="0.25">
      <c r="A412" s="16"/>
      <c r="B412" s="16"/>
      <c r="C412" s="16"/>
      <c r="D412" s="16"/>
      <c r="E412" s="16"/>
      <c r="F412" s="16"/>
      <c r="G412" s="16"/>
      <c r="H412" s="16"/>
      <c r="I412" s="16"/>
      <c r="J412" s="16"/>
      <c r="K412" s="16"/>
      <c r="L412" s="16"/>
      <c r="M412" s="16"/>
      <c r="N412" s="16"/>
      <c r="O412" s="16"/>
      <c r="P412" s="16"/>
      <c r="Q412" s="16"/>
      <c r="R412" s="16"/>
      <c r="S412" s="16"/>
      <c r="T412" s="16"/>
      <c r="U412" s="16"/>
      <c r="V412" s="16"/>
      <c r="W412" s="16"/>
      <c r="X412" s="16"/>
      <c r="Y412" s="16"/>
      <c r="Z412" s="16"/>
      <c r="AA412" s="16"/>
      <c r="AB412" s="16"/>
      <c r="AC412" s="338"/>
      <c r="AD412" s="16"/>
      <c r="AE412" s="16"/>
      <c r="AF412" s="16"/>
      <c r="AG412" s="16"/>
      <c r="AH412" s="16"/>
      <c r="AI412" s="16"/>
      <c r="AJ412" s="16"/>
      <c r="AK412" s="16"/>
      <c r="AL412" s="16"/>
      <c r="AM412" s="16"/>
      <c r="AN412" s="16"/>
      <c r="AO412" s="16"/>
    </row>
    <row r="413" spans="1:41" ht="15" x14ac:dyDescent="0.25">
      <c r="A413" s="16"/>
      <c r="B413" s="16"/>
      <c r="C413" s="16"/>
      <c r="D413" s="16"/>
      <c r="E413" s="16"/>
      <c r="F413" s="16"/>
      <c r="G413" s="16"/>
      <c r="H413" s="16"/>
      <c r="I413" s="16"/>
      <c r="J413" s="16"/>
      <c r="K413" s="16"/>
      <c r="L413" s="16"/>
      <c r="M413" s="16"/>
      <c r="N413" s="16"/>
      <c r="O413" s="16"/>
      <c r="P413" s="16"/>
      <c r="Q413" s="16"/>
      <c r="R413" s="16"/>
      <c r="S413" s="16"/>
      <c r="T413" s="16"/>
      <c r="U413" s="16"/>
      <c r="V413" s="16"/>
      <c r="W413" s="16"/>
      <c r="X413" s="16"/>
      <c r="Y413" s="16"/>
      <c r="Z413" s="16"/>
      <c r="AA413" s="16"/>
      <c r="AB413" s="16"/>
      <c r="AC413" s="338"/>
      <c r="AD413" s="16"/>
      <c r="AE413" s="16"/>
      <c r="AF413" s="16"/>
      <c r="AG413" s="16"/>
      <c r="AH413" s="16"/>
      <c r="AI413" s="16"/>
      <c r="AJ413" s="16"/>
      <c r="AK413" s="16"/>
      <c r="AL413" s="16"/>
      <c r="AM413" s="16"/>
      <c r="AN413" s="16"/>
      <c r="AO413" s="16"/>
    </row>
    <row r="414" spans="1:41" ht="15" x14ac:dyDescent="0.25">
      <c r="A414" s="16"/>
      <c r="B414" s="16"/>
      <c r="C414" s="16"/>
      <c r="D414" s="16"/>
      <c r="E414" s="16"/>
      <c r="F414" s="16"/>
      <c r="G414" s="16"/>
      <c r="H414" s="16"/>
      <c r="I414" s="16"/>
      <c r="J414" s="16"/>
      <c r="K414" s="16"/>
      <c r="L414" s="16"/>
      <c r="M414" s="16"/>
      <c r="N414" s="16"/>
      <c r="O414" s="16"/>
      <c r="P414" s="16"/>
      <c r="Q414" s="16"/>
      <c r="R414" s="16"/>
      <c r="S414" s="16"/>
      <c r="T414" s="16"/>
      <c r="U414" s="16"/>
      <c r="V414" s="16"/>
      <c r="W414" s="16"/>
      <c r="X414" s="16"/>
      <c r="Y414" s="16"/>
      <c r="Z414" s="16"/>
      <c r="AA414" s="16"/>
      <c r="AB414" s="16"/>
      <c r="AC414" s="338"/>
      <c r="AD414" s="16"/>
      <c r="AE414" s="16"/>
      <c r="AF414" s="16"/>
      <c r="AG414" s="16"/>
      <c r="AH414" s="16"/>
      <c r="AI414" s="16"/>
      <c r="AJ414" s="16"/>
      <c r="AK414" s="16"/>
      <c r="AL414" s="16"/>
      <c r="AM414" s="16"/>
      <c r="AN414" s="16"/>
      <c r="AO414" s="16"/>
    </row>
    <row r="415" spans="1:41" ht="15" x14ac:dyDescent="0.25">
      <c r="A415" s="16"/>
      <c r="B415" s="16"/>
      <c r="C415" s="16"/>
      <c r="D415" s="16"/>
      <c r="E415" s="16"/>
      <c r="F415" s="16"/>
      <c r="G415" s="16"/>
      <c r="H415" s="16"/>
      <c r="I415" s="16"/>
      <c r="J415" s="16"/>
      <c r="K415" s="16"/>
      <c r="L415" s="16"/>
      <c r="M415" s="16"/>
      <c r="N415" s="16"/>
      <c r="O415" s="16"/>
      <c r="P415" s="16"/>
      <c r="Q415" s="16"/>
      <c r="R415" s="16"/>
      <c r="S415" s="16"/>
      <c r="T415" s="16"/>
      <c r="U415" s="16"/>
      <c r="V415" s="16"/>
      <c r="W415" s="16"/>
      <c r="X415" s="16"/>
      <c r="Y415" s="16"/>
      <c r="Z415" s="16"/>
      <c r="AA415" s="16"/>
      <c r="AB415" s="16"/>
      <c r="AC415" s="338"/>
      <c r="AD415" s="16"/>
      <c r="AE415" s="16"/>
      <c r="AF415" s="16"/>
      <c r="AG415" s="16"/>
      <c r="AH415" s="16"/>
      <c r="AI415" s="16"/>
      <c r="AJ415" s="16"/>
      <c r="AK415" s="16"/>
      <c r="AL415" s="16"/>
      <c r="AM415" s="16"/>
      <c r="AN415" s="16"/>
      <c r="AO415" s="16"/>
    </row>
    <row r="416" spans="1:41" ht="15" x14ac:dyDescent="0.25">
      <c r="A416" s="16"/>
      <c r="B416" s="16"/>
      <c r="C416" s="16"/>
      <c r="D416" s="16"/>
      <c r="E416" s="16"/>
      <c r="F416" s="16"/>
      <c r="G416" s="16"/>
      <c r="H416" s="16"/>
      <c r="I416" s="16"/>
      <c r="J416" s="16"/>
      <c r="K416" s="16"/>
      <c r="L416" s="16"/>
      <c r="M416" s="16"/>
      <c r="N416" s="16"/>
      <c r="O416" s="16"/>
      <c r="P416" s="16"/>
      <c r="Q416" s="16"/>
      <c r="R416" s="16"/>
      <c r="S416" s="16"/>
      <c r="T416" s="16"/>
      <c r="U416" s="16"/>
      <c r="V416" s="16"/>
      <c r="W416" s="16"/>
      <c r="X416" s="16"/>
      <c r="Y416" s="16"/>
      <c r="Z416" s="16"/>
      <c r="AA416" s="16"/>
      <c r="AB416" s="16"/>
      <c r="AC416" s="338"/>
      <c r="AD416" s="16"/>
      <c r="AE416" s="16"/>
      <c r="AF416" s="16"/>
      <c r="AG416" s="16"/>
      <c r="AH416" s="16"/>
      <c r="AI416" s="16"/>
      <c r="AJ416" s="16"/>
      <c r="AK416" s="16"/>
      <c r="AL416" s="16"/>
      <c r="AM416" s="16"/>
      <c r="AN416" s="16"/>
      <c r="AO416" s="16"/>
    </row>
    <row r="417" spans="1:41" ht="15" x14ac:dyDescent="0.25">
      <c r="A417" s="16"/>
      <c r="B417" s="16"/>
      <c r="C417" s="16"/>
      <c r="D417" s="16"/>
      <c r="E417" s="16"/>
      <c r="F417" s="16"/>
      <c r="G417" s="16"/>
      <c r="H417" s="16"/>
      <c r="I417" s="16"/>
      <c r="J417" s="16"/>
      <c r="K417" s="16"/>
      <c r="L417" s="16"/>
      <c r="M417" s="16"/>
      <c r="N417" s="16"/>
      <c r="O417" s="16"/>
      <c r="P417" s="16"/>
      <c r="Q417" s="16"/>
      <c r="R417" s="16"/>
      <c r="S417" s="16"/>
      <c r="T417" s="16"/>
      <c r="U417" s="16"/>
      <c r="V417" s="16"/>
      <c r="W417" s="16"/>
      <c r="X417" s="16"/>
      <c r="Y417" s="16"/>
      <c r="Z417" s="16"/>
      <c r="AA417" s="16"/>
      <c r="AB417" s="16"/>
      <c r="AC417" s="338"/>
      <c r="AD417" s="16"/>
      <c r="AE417" s="16"/>
      <c r="AF417" s="16"/>
      <c r="AG417" s="16"/>
      <c r="AH417" s="16"/>
      <c r="AI417" s="16"/>
      <c r="AJ417" s="16"/>
      <c r="AK417" s="16"/>
      <c r="AL417" s="16"/>
      <c r="AM417" s="16"/>
      <c r="AN417" s="16"/>
      <c r="AO417" s="16"/>
    </row>
    <row r="418" spans="1:41" ht="15" x14ac:dyDescent="0.25">
      <c r="A418" s="16"/>
      <c r="B418" s="16"/>
      <c r="C418" s="16"/>
      <c r="D418" s="16"/>
      <c r="E418" s="16"/>
      <c r="F418" s="16"/>
      <c r="G418" s="16"/>
      <c r="H418" s="16"/>
      <c r="I418" s="16"/>
      <c r="J418" s="16"/>
      <c r="K418" s="16"/>
      <c r="L418" s="16"/>
      <c r="M418" s="16"/>
      <c r="N418" s="16"/>
      <c r="O418" s="16"/>
      <c r="P418" s="16"/>
      <c r="Q418" s="16"/>
      <c r="R418" s="16"/>
      <c r="S418" s="16"/>
      <c r="T418" s="16"/>
      <c r="U418" s="16"/>
      <c r="V418" s="16"/>
      <c r="W418" s="16"/>
      <c r="X418" s="16"/>
      <c r="Y418" s="16"/>
      <c r="Z418" s="16"/>
      <c r="AA418" s="16"/>
      <c r="AB418" s="16"/>
      <c r="AC418" s="338"/>
      <c r="AD418" s="16"/>
      <c r="AE418" s="16"/>
      <c r="AF418" s="16"/>
      <c r="AG418" s="16"/>
      <c r="AH418" s="16"/>
      <c r="AI418" s="16"/>
      <c r="AJ418" s="16"/>
      <c r="AK418" s="16"/>
      <c r="AL418" s="16"/>
      <c r="AM418" s="16"/>
      <c r="AN418" s="16"/>
      <c r="AO418" s="16"/>
    </row>
    <row r="419" spans="1:41" ht="15" x14ac:dyDescent="0.25">
      <c r="A419" s="16"/>
      <c r="B419" s="16"/>
    </row>
    <row r="420" spans="1:41" ht="15" x14ac:dyDescent="0.25">
      <c r="A420" s="16"/>
      <c r="B420" s="16"/>
    </row>
    <row r="421" spans="1:41" ht="15" x14ac:dyDescent="0.25">
      <c r="A421" s="16"/>
      <c r="B421" s="16"/>
    </row>
    <row r="422" spans="1:41" ht="15" x14ac:dyDescent="0.25">
      <c r="A422" s="16"/>
      <c r="B422" s="16"/>
    </row>
    <row r="423" spans="1:41" ht="15" x14ac:dyDescent="0.25">
      <c r="A423" s="16"/>
      <c r="B423" s="16"/>
    </row>
    <row r="424" spans="1:41" ht="15" x14ac:dyDescent="0.25">
      <c r="A424" s="16"/>
      <c r="B424" s="16"/>
    </row>
    <row r="425" spans="1:41" ht="15" x14ac:dyDescent="0.25">
      <c r="A425" s="16"/>
      <c r="B425" s="16"/>
    </row>
    <row r="426" spans="1:41" ht="15" x14ac:dyDescent="0.25">
      <c r="A426" s="16"/>
      <c r="B426" s="16"/>
    </row>
    <row r="427" spans="1:41" ht="15" x14ac:dyDescent="0.25">
      <c r="A427" s="16"/>
      <c r="B427" s="16"/>
    </row>
    <row r="428" spans="1:41" ht="15" x14ac:dyDescent="0.25">
      <c r="A428" s="16"/>
      <c r="B428" s="16"/>
    </row>
    <row r="429" spans="1:41" ht="15" x14ac:dyDescent="0.25">
      <c r="A429" s="16"/>
      <c r="B429" s="16"/>
    </row>
    <row r="430" spans="1:41" ht="15" x14ac:dyDescent="0.25">
      <c r="A430" s="16"/>
      <c r="B430" s="16"/>
    </row>
    <row r="431" spans="1:41" ht="15" x14ac:dyDescent="0.25">
      <c r="A431" s="16"/>
      <c r="B431" s="16"/>
    </row>
    <row r="432" spans="1:41" ht="15" x14ac:dyDescent="0.25">
      <c r="A432" s="16"/>
      <c r="B432" s="16"/>
    </row>
    <row r="433" spans="1:2" ht="15" x14ac:dyDescent="0.25">
      <c r="A433" s="16"/>
      <c r="B433" s="16"/>
    </row>
    <row r="434" spans="1:2" ht="15" x14ac:dyDescent="0.25">
      <c r="A434" s="16"/>
      <c r="B434" s="16"/>
    </row>
    <row r="435" spans="1:2" ht="15" x14ac:dyDescent="0.25">
      <c r="A435" s="16"/>
      <c r="B435" s="16"/>
    </row>
    <row r="436" spans="1:2" ht="15" x14ac:dyDescent="0.25">
      <c r="A436" s="16"/>
      <c r="B436" s="16"/>
    </row>
    <row r="437" spans="1:2" ht="15" x14ac:dyDescent="0.25">
      <c r="A437" s="16"/>
      <c r="B437" s="16"/>
    </row>
    <row r="438" spans="1:2" ht="15" x14ac:dyDescent="0.25">
      <c r="A438" s="16"/>
      <c r="B438" s="16"/>
    </row>
    <row r="439" spans="1:2" ht="15" x14ac:dyDescent="0.25">
      <c r="A439" s="16"/>
      <c r="B439" s="16"/>
    </row>
    <row r="440" spans="1:2" ht="15" x14ac:dyDescent="0.25">
      <c r="A440" s="16"/>
      <c r="B440" s="16"/>
    </row>
    <row r="441" spans="1:2" ht="15" x14ac:dyDescent="0.25">
      <c r="A441" s="16"/>
      <c r="B441" s="16"/>
    </row>
    <row r="442" spans="1:2" ht="15" x14ac:dyDescent="0.25">
      <c r="A442" s="16"/>
      <c r="B442" s="16"/>
    </row>
    <row r="443" spans="1:2" ht="15" x14ac:dyDescent="0.25">
      <c r="A443" s="16"/>
      <c r="B443" s="16"/>
    </row>
    <row r="444" spans="1:2" ht="15" x14ac:dyDescent="0.25">
      <c r="A444" s="16"/>
      <c r="B444" s="16"/>
    </row>
    <row r="445" spans="1:2" ht="15" x14ac:dyDescent="0.25">
      <c r="A445" s="16"/>
      <c r="B445" s="16"/>
    </row>
    <row r="446" spans="1:2" ht="15" x14ac:dyDescent="0.25">
      <c r="A446" s="16"/>
      <c r="B446" s="16"/>
    </row>
    <row r="447" spans="1:2" ht="15" x14ac:dyDescent="0.25">
      <c r="A447" s="16"/>
      <c r="B447" s="16"/>
    </row>
    <row r="448" spans="1:2" ht="15" x14ac:dyDescent="0.25">
      <c r="A448" s="16"/>
      <c r="B448" s="16"/>
    </row>
    <row r="449" spans="1:2" ht="15" x14ac:dyDescent="0.25">
      <c r="A449" s="16"/>
      <c r="B449" s="16"/>
    </row>
    <row r="450" spans="1:2" ht="15" x14ac:dyDescent="0.25">
      <c r="A450" s="16"/>
      <c r="B450" s="16"/>
    </row>
    <row r="451" spans="1:2" ht="15" x14ac:dyDescent="0.25">
      <c r="A451" s="16"/>
      <c r="B451" s="16"/>
    </row>
    <row r="452" spans="1:2" ht="15" x14ac:dyDescent="0.25">
      <c r="A452" s="16"/>
      <c r="B452" s="16"/>
    </row>
    <row r="453" spans="1:2" ht="15" x14ac:dyDescent="0.25">
      <c r="A453" s="16"/>
      <c r="B453" s="16"/>
    </row>
    <row r="454" spans="1:2" ht="15" x14ac:dyDescent="0.25">
      <c r="A454" s="16"/>
      <c r="B454" s="16"/>
    </row>
    <row r="455" spans="1:2" ht="15" x14ac:dyDescent="0.25">
      <c r="A455" s="16"/>
      <c r="B455" s="16"/>
    </row>
    <row r="456" spans="1:2" ht="15" x14ac:dyDescent="0.25">
      <c r="A456" s="16"/>
      <c r="B456" s="16"/>
    </row>
    <row r="457" spans="1:2" ht="15" x14ac:dyDescent="0.25">
      <c r="A457" s="16"/>
      <c r="B457" s="16"/>
    </row>
    <row r="458" spans="1:2" ht="15" x14ac:dyDescent="0.25">
      <c r="A458" s="16"/>
      <c r="B458" s="16"/>
    </row>
    <row r="459" spans="1:2" ht="15" x14ac:dyDescent="0.25">
      <c r="A459" s="16"/>
      <c r="B459" s="16"/>
    </row>
    <row r="460" spans="1:2" ht="15" x14ac:dyDescent="0.25">
      <c r="A460" s="16"/>
      <c r="B460" s="16"/>
    </row>
    <row r="461" spans="1:2" ht="15" x14ac:dyDescent="0.25">
      <c r="A461" s="16"/>
      <c r="B461" s="16"/>
    </row>
    <row r="462" spans="1:2" ht="15" x14ac:dyDescent="0.25">
      <c r="A462" s="16"/>
      <c r="B462" s="16"/>
    </row>
    <row r="463" spans="1:2" ht="15" x14ac:dyDescent="0.25">
      <c r="A463" s="16"/>
      <c r="B463" s="16"/>
    </row>
    <row r="464" spans="1:2" ht="15" x14ac:dyDescent="0.25">
      <c r="A464" s="16"/>
      <c r="B464" s="16"/>
    </row>
    <row r="465" spans="1:2" ht="15" x14ac:dyDescent="0.25">
      <c r="A465" s="16"/>
      <c r="B465" s="16"/>
    </row>
    <row r="466" spans="1:2" ht="15" x14ac:dyDescent="0.25">
      <c r="A466" s="16"/>
      <c r="B466" s="16"/>
    </row>
    <row r="467" spans="1:2" ht="15" x14ac:dyDescent="0.25">
      <c r="A467" s="16"/>
      <c r="B467" s="16"/>
    </row>
    <row r="468" spans="1:2" ht="15" x14ac:dyDescent="0.25">
      <c r="A468" s="16"/>
      <c r="B468" s="16"/>
    </row>
    <row r="469" spans="1:2" ht="15" x14ac:dyDescent="0.25">
      <c r="A469" s="16"/>
      <c r="B469" s="16"/>
    </row>
    <row r="470" spans="1:2" ht="15" x14ac:dyDescent="0.25">
      <c r="A470" s="16"/>
      <c r="B470" s="16"/>
    </row>
    <row r="471" spans="1:2" ht="15" x14ac:dyDescent="0.25">
      <c r="A471" s="16"/>
      <c r="B471" s="16"/>
    </row>
    <row r="472" spans="1:2" ht="15" x14ac:dyDescent="0.25">
      <c r="A472" s="16"/>
      <c r="B472" s="16"/>
    </row>
    <row r="473" spans="1:2" ht="15" x14ac:dyDescent="0.25">
      <c r="A473" s="16"/>
      <c r="B473" s="16"/>
    </row>
    <row r="474" spans="1:2" ht="15" x14ac:dyDescent="0.25">
      <c r="A474" s="16"/>
      <c r="B474" s="16"/>
    </row>
    <row r="475" spans="1:2" ht="15" x14ac:dyDescent="0.25">
      <c r="A475" s="16"/>
      <c r="B475" s="16"/>
    </row>
    <row r="476" spans="1:2" ht="15" x14ac:dyDescent="0.25">
      <c r="A476" s="16"/>
      <c r="B476" s="16"/>
    </row>
    <row r="477" spans="1:2" ht="15" x14ac:dyDescent="0.25">
      <c r="A477" s="16"/>
      <c r="B477" s="16"/>
    </row>
    <row r="478" spans="1:2" ht="15" x14ac:dyDescent="0.25">
      <c r="A478" s="16"/>
      <c r="B478" s="16"/>
    </row>
    <row r="479" spans="1:2" ht="15" x14ac:dyDescent="0.25">
      <c r="A479" s="16"/>
      <c r="B479" s="16"/>
    </row>
    <row r="480" spans="1:2" ht="15" x14ac:dyDescent="0.25">
      <c r="A480" s="16"/>
      <c r="B480" s="16"/>
    </row>
    <row r="481" spans="1:2" ht="15" x14ac:dyDescent="0.25">
      <c r="A481" s="16"/>
      <c r="B481" s="16"/>
    </row>
    <row r="482" spans="1:2" ht="15" x14ac:dyDescent="0.25">
      <c r="A482" s="16"/>
      <c r="B482" s="16"/>
    </row>
    <row r="483" spans="1:2" ht="15" x14ac:dyDescent="0.25">
      <c r="A483" s="16"/>
      <c r="B483" s="16"/>
    </row>
    <row r="484" spans="1:2" ht="15" x14ac:dyDescent="0.25">
      <c r="A484" s="16"/>
      <c r="B484" s="16"/>
    </row>
    <row r="485" spans="1:2" ht="15" x14ac:dyDescent="0.25">
      <c r="A485" s="16"/>
      <c r="B485" s="16"/>
    </row>
    <row r="486" spans="1:2" ht="15" x14ac:dyDescent="0.25">
      <c r="A486" s="16"/>
      <c r="B486" s="16"/>
    </row>
    <row r="487" spans="1:2" ht="15" x14ac:dyDescent="0.25">
      <c r="A487" s="16"/>
      <c r="B487" s="16"/>
    </row>
    <row r="488" spans="1:2" ht="15" x14ac:dyDescent="0.25">
      <c r="A488" s="16"/>
      <c r="B488" s="16"/>
    </row>
    <row r="489" spans="1:2" ht="15" x14ac:dyDescent="0.25">
      <c r="A489" s="16"/>
      <c r="B489" s="16"/>
    </row>
    <row r="490" spans="1:2" ht="15" x14ac:dyDescent="0.25">
      <c r="A490" s="16"/>
      <c r="B490" s="16"/>
    </row>
    <row r="491" spans="1:2" ht="15" x14ac:dyDescent="0.25">
      <c r="A491" s="16"/>
      <c r="B491" s="16"/>
    </row>
    <row r="492" spans="1:2" ht="15" x14ac:dyDescent="0.25">
      <c r="A492" s="16"/>
      <c r="B492" s="16"/>
    </row>
    <row r="493" spans="1:2" ht="15" x14ac:dyDescent="0.25">
      <c r="A493" s="16"/>
      <c r="B493" s="16"/>
    </row>
    <row r="494" spans="1:2" ht="15" x14ac:dyDescent="0.25">
      <c r="A494" s="16"/>
      <c r="B494" s="16"/>
    </row>
    <row r="495" spans="1:2" ht="15" x14ac:dyDescent="0.25">
      <c r="A495" s="16"/>
      <c r="B495" s="16"/>
    </row>
    <row r="496" spans="1:2" ht="15" x14ac:dyDescent="0.25">
      <c r="A496" s="16"/>
      <c r="B496" s="16"/>
    </row>
    <row r="497" spans="1:2" ht="15" x14ac:dyDescent="0.25">
      <c r="A497" s="16"/>
      <c r="B497" s="16"/>
    </row>
    <row r="498" spans="1:2" ht="15" x14ac:dyDescent="0.25">
      <c r="A498" s="16"/>
      <c r="B498" s="16"/>
    </row>
    <row r="499" spans="1:2" ht="15" x14ac:dyDescent="0.25">
      <c r="A499" s="16"/>
      <c r="B499" s="16"/>
    </row>
    <row r="500" spans="1:2" ht="15" x14ac:dyDescent="0.25">
      <c r="A500" s="16"/>
      <c r="B500" s="16"/>
    </row>
    <row r="501" spans="1:2" ht="15" x14ac:dyDescent="0.25">
      <c r="A501" s="16"/>
      <c r="B501" s="16"/>
    </row>
    <row r="502" spans="1:2" ht="15" x14ac:dyDescent="0.25">
      <c r="A502" s="16"/>
      <c r="B502" s="16"/>
    </row>
    <row r="503" spans="1:2" ht="15" x14ac:dyDescent="0.25">
      <c r="A503" s="16"/>
      <c r="B503" s="16"/>
    </row>
    <row r="504" spans="1:2" ht="15" x14ac:dyDescent="0.25">
      <c r="A504" s="16"/>
      <c r="B504" s="16"/>
    </row>
    <row r="505" spans="1:2" ht="15" x14ac:dyDescent="0.25">
      <c r="A505" s="16"/>
      <c r="B505" s="16"/>
    </row>
    <row r="506" spans="1:2" ht="15" x14ac:dyDescent="0.25">
      <c r="A506" s="16"/>
      <c r="B506" s="16"/>
    </row>
    <row r="507" spans="1:2" ht="15" x14ac:dyDescent="0.25">
      <c r="A507" s="16"/>
      <c r="B507" s="16"/>
    </row>
    <row r="508" spans="1:2" ht="15" x14ac:dyDescent="0.25">
      <c r="A508" s="16"/>
      <c r="B508" s="16"/>
    </row>
    <row r="509" spans="1:2" ht="15" x14ac:dyDescent="0.25">
      <c r="A509" s="16"/>
      <c r="B509" s="16"/>
    </row>
    <row r="510" spans="1:2" ht="15" x14ac:dyDescent="0.25">
      <c r="A510" s="16"/>
      <c r="B510" s="16"/>
    </row>
    <row r="511" spans="1:2" ht="15" x14ac:dyDescent="0.25">
      <c r="A511" s="16"/>
      <c r="B511" s="16"/>
    </row>
    <row r="512" spans="1:2" ht="15" x14ac:dyDescent="0.25">
      <c r="A512" s="16"/>
      <c r="B512" s="16"/>
    </row>
    <row r="513" spans="1:2" ht="15" x14ac:dyDescent="0.25">
      <c r="A513" s="16"/>
      <c r="B513" s="16"/>
    </row>
    <row r="514" spans="1:2" ht="15" x14ac:dyDescent="0.25">
      <c r="A514" s="16"/>
      <c r="B514" s="16"/>
    </row>
    <row r="515" spans="1:2" ht="15" x14ac:dyDescent="0.25">
      <c r="A515" s="16"/>
      <c r="B515" s="16"/>
    </row>
    <row r="516" spans="1:2" ht="15" x14ac:dyDescent="0.25">
      <c r="A516" s="16"/>
      <c r="B516" s="16"/>
    </row>
    <row r="517" spans="1:2" ht="15" x14ac:dyDescent="0.25">
      <c r="A517" s="16"/>
      <c r="B517" s="16"/>
    </row>
    <row r="518" spans="1:2" ht="15" x14ac:dyDescent="0.25">
      <c r="A518" s="16"/>
      <c r="B518" s="16"/>
    </row>
    <row r="519" spans="1:2" ht="15" x14ac:dyDescent="0.25">
      <c r="A519" s="16"/>
      <c r="B519" s="16"/>
    </row>
    <row r="520" spans="1:2" ht="15" x14ac:dyDescent="0.25">
      <c r="A520" s="16"/>
      <c r="B520" s="16"/>
    </row>
    <row r="521" spans="1:2" ht="15" x14ac:dyDescent="0.25">
      <c r="A521" s="16"/>
      <c r="B521" s="16"/>
    </row>
    <row r="522" spans="1:2" ht="15" x14ac:dyDescent="0.25">
      <c r="A522" s="16"/>
      <c r="B522" s="16"/>
    </row>
    <row r="523" spans="1:2" ht="15" x14ac:dyDescent="0.25">
      <c r="A523" s="16"/>
      <c r="B523" s="16"/>
    </row>
    <row r="524" spans="1:2" ht="15" x14ac:dyDescent="0.25">
      <c r="A524" s="16"/>
      <c r="B524" s="16"/>
    </row>
    <row r="525" spans="1:2" ht="15" x14ac:dyDescent="0.25">
      <c r="A525" s="16"/>
      <c r="B525" s="16"/>
    </row>
    <row r="526" spans="1:2" ht="15" x14ac:dyDescent="0.25">
      <c r="A526" s="16"/>
      <c r="B526" s="16"/>
    </row>
    <row r="527" spans="1:2" ht="15" x14ac:dyDescent="0.25">
      <c r="A527" s="16"/>
      <c r="B527" s="16"/>
    </row>
    <row r="528" spans="1:2" ht="15" x14ac:dyDescent="0.25">
      <c r="A528" s="16"/>
      <c r="B528" s="16"/>
    </row>
    <row r="529" spans="1:2" ht="15" x14ac:dyDescent="0.25">
      <c r="A529" s="16"/>
      <c r="B529" s="16"/>
    </row>
    <row r="530" spans="1:2" ht="15" x14ac:dyDescent="0.25">
      <c r="A530" s="16"/>
      <c r="B530" s="16"/>
    </row>
    <row r="531" spans="1:2" ht="15" x14ac:dyDescent="0.25">
      <c r="A531" s="16"/>
      <c r="B531" s="16"/>
    </row>
    <row r="532" spans="1:2" ht="15" x14ac:dyDescent="0.25">
      <c r="A532" s="16"/>
      <c r="B532" s="16"/>
    </row>
    <row r="533" spans="1:2" ht="15" x14ac:dyDescent="0.25">
      <c r="A533" s="16"/>
      <c r="B533" s="16"/>
    </row>
    <row r="534" spans="1:2" ht="15" x14ac:dyDescent="0.25">
      <c r="A534" s="16"/>
      <c r="B534" s="16"/>
    </row>
    <row r="535" spans="1:2" ht="15" x14ac:dyDescent="0.25">
      <c r="A535" s="16"/>
      <c r="B535" s="16"/>
    </row>
    <row r="536" spans="1:2" ht="15" x14ac:dyDescent="0.25">
      <c r="A536" s="16"/>
      <c r="B536" s="16"/>
    </row>
    <row r="537" spans="1:2" ht="15" x14ac:dyDescent="0.25">
      <c r="A537" s="16"/>
      <c r="B537" s="16"/>
    </row>
    <row r="538" spans="1:2" ht="15" x14ac:dyDescent="0.25">
      <c r="A538" s="16"/>
      <c r="B538" s="16"/>
    </row>
    <row r="539" spans="1:2" ht="15" x14ac:dyDescent="0.25">
      <c r="A539" s="16"/>
      <c r="B539" s="16"/>
    </row>
    <row r="540" spans="1:2" ht="15" x14ac:dyDescent="0.25">
      <c r="A540" s="16"/>
      <c r="B540" s="16"/>
    </row>
    <row r="541" spans="1:2" ht="15" x14ac:dyDescent="0.25">
      <c r="A541" s="16"/>
      <c r="B541" s="16"/>
    </row>
    <row r="542" spans="1:2" ht="15" x14ac:dyDescent="0.25">
      <c r="A542" s="16"/>
      <c r="B542" s="16"/>
    </row>
    <row r="543" spans="1:2" ht="15" x14ac:dyDescent="0.25">
      <c r="A543" s="16"/>
      <c r="B543" s="16"/>
    </row>
    <row r="544" spans="1:2" ht="15" x14ac:dyDescent="0.25">
      <c r="A544" s="16"/>
      <c r="B544" s="16"/>
    </row>
    <row r="545" spans="1:2" ht="15" x14ac:dyDescent="0.25">
      <c r="A545" s="16"/>
      <c r="B545" s="16"/>
    </row>
    <row r="546" spans="1:2" ht="15" x14ac:dyDescent="0.25">
      <c r="A546" s="16"/>
      <c r="B546" s="16"/>
    </row>
    <row r="547" spans="1:2" ht="15" x14ac:dyDescent="0.25">
      <c r="A547" s="16"/>
      <c r="B547" s="16"/>
    </row>
    <row r="548" spans="1:2" ht="15" x14ac:dyDescent="0.25">
      <c r="A548" s="16"/>
      <c r="B548" s="16"/>
    </row>
    <row r="549" spans="1:2" ht="15" x14ac:dyDescent="0.25">
      <c r="A549" s="16"/>
      <c r="B549" s="16"/>
    </row>
    <row r="550" spans="1:2" ht="15" x14ac:dyDescent="0.25">
      <c r="A550" s="16"/>
      <c r="B550" s="16"/>
    </row>
    <row r="551" spans="1:2" ht="15" x14ac:dyDescent="0.25">
      <c r="A551" s="16"/>
      <c r="B551" s="16"/>
    </row>
    <row r="552" spans="1:2" ht="15" x14ac:dyDescent="0.25">
      <c r="A552" s="16"/>
      <c r="B552" s="16"/>
    </row>
    <row r="553" spans="1:2" ht="15" x14ac:dyDescent="0.25">
      <c r="A553" s="16"/>
      <c r="B553" s="16"/>
    </row>
    <row r="554" spans="1:2" ht="15" x14ac:dyDescent="0.25">
      <c r="A554" s="16"/>
      <c r="B554" s="16"/>
    </row>
    <row r="555" spans="1:2" ht="15" x14ac:dyDescent="0.25">
      <c r="A555" s="16"/>
      <c r="B555" s="16"/>
    </row>
    <row r="556" spans="1:2" ht="15" x14ac:dyDescent="0.25">
      <c r="A556" s="16"/>
      <c r="B556" s="16"/>
    </row>
    <row r="557" spans="1:2" ht="15" x14ac:dyDescent="0.25">
      <c r="A557" s="16"/>
      <c r="B557" s="16"/>
    </row>
    <row r="558" spans="1:2" ht="15" x14ac:dyDescent="0.25">
      <c r="A558" s="16"/>
      <c r="B558" s="16"/>
    </row>
    <row r="559" spans="1:2" ht="15" x14ac:dyDescent="0.25">
      <c r="A559" s="16"/>
      <c r="B559" s="16"/>
    </row>
    <row r="560" spans="1:2" ht="15" x14ac:dyDescent="0.25">
      <c r="A560" s="16"/>
      <c r="B560" s="16"/>
    </row>
    <row r="561" spans="1:2" ht="15" x14ac:dyDescent="0.25">
      <c r="A561" s="16"/>
      <c r="B561" s="16"/>
    </row>
    <row r="562" spans="1:2" ht="15" x14ac:dyDescent="0.25">
      <c r="A562" s="16"/>
      <c r="B562" s="16"/>
    </row>
    <row r="563" spans="1:2" ht="15" x14ac:dyDescent="0.25">
      <c r="A563" s="16"/>
      <c r="B563" s="16"/>
    </row>
    <row r="564" spans="1:2" ht="15" x14ac:dyDescent="0.25">
      <c r="A564" s="16"/>
      <c r="B564" s="16"/>
    </row>
    <row r="565" spans="1:2" ht="15" x14ac:dyDescent="0.25">
      <c r="A565" s="16"/>
      <c r="B565" s="16"/>
    </row>
    <row r="566" spans="1:2" ht="15" x14ac:dyDescent="0.25">
      <c r="A566" s="16"/>
      <c r="B566" s="16"/>
    </row>
    <row r="567" spans="1:2" ht="15" x14ac:dyDescent="0.25">
      <c r="A567" s="16"/>
      <c r="B567" s="16"/>
    </row>
    <row r="568" spans="1:2" ht="15" x14ac:dyDescent="0.25">
      <c r="A568" s="16"/>
      <c r="B568" s="16"/>
    </row>
    <row r="569" spans="1:2" ht="15" x14ac:dyDescent="0.25">
      <c r="A569" s="16"/>
      <c r="B569" s="16"/>
    </row>
    <row r="570" spans="1:2" ht="15" x14ac:dyDescent="0.25">
      <c r="A570" s="16"/>
      <c r="B570" s="16"/>
    </row>
    <row r="571" spans="1:2" ht="15" x14ac:dyDescent="0.25">
      <c r="A571" s="16"/>
      <c r="B571" s="16"/>
    </row>
    <row r="572" spans="1:2" ht="15" x14ac:dyDescent="0.25">
      <c r="A572" s="16"/>
      <c r="B572" s="16"/>
    </row>
    <row r="573" spans="1:2" ht="15" x14ac:dyDescent="0.25">
      <c r="A573" s="16"/>
      <c r="B573" s="16"/>
    </row>
    <row r="574" spans="1:2" ht="15" x14ac:dyDescent="0.25">
      <c r="A574" s="16"/>
      <c r="B574" s="16"/>
    </row>
    <row r="575" spans="1:2" ht="15" x14ac:dyDescent="0.25">
      <c r="A575" s="16"/>
      <c r="B575" s="16"/>
    </row>
    <row r="576" spans="1:2" ht="15" x14ac:dyDescent="0.25">
      <c r="A576" s="16"/>
      <c r="B576" s="16"/>
    </row>
    <row r="577" spans="1:2" ht="15" x14ac:dyDescent="0.25">
      <c r="A577" s="16"/>
      <c r="B577" s="16"/>
    </row>
    <row r="578" spans="1:2" ht="15" x14ac:dyDescent="0.25">
      <c r="A578" s="16"/>
      <c r="B578" s="16"/>
    </row>
    <row r="579" spans="1:2" ht="15" x14ac:dyDescent="0.25">
      <c r="A579" s="16"/>
      <c r="B579" s="16"/>
    </row>
    <row r="580" spans="1:2" ht="15" x14ac:dyDescent="0.25">
      <c r="A580" s="16"/>
      <c r="B580" s="16"/>
    </row>
    <row r="581" spans="1:2" ht="15" x14ac:dyDescent="0.25">
      <c r="A581" s="16"/>
      <c r="B581" s="16"/>
    </row>
    <row r="582" spans="1:2" ht="15" x14ac:dyDescent="0.25">
      <c r="A582" s="16"/>
      <c r="B582" s="16"/>
    </row>
    <row r="583" spans="1:2" ht="15" x14ac:dyDescent="0.25">
      <c r="A583" s="16"/>
      <c r="B583" s="16"/>
    </row>
    <row r="584" spans="1:2" ht="15" x14ac:dyDescent="0.25">
      <c r="A584" s="16"/>
      <c r="B584" s="16"/>
    </row>
    <row r="585" spans="1:2" ht="15" x14ac:dyDescent="0.25">
      <c r="A585" s="16"/>
      <c r="B585" s="16"/>
    </row>
    <row r="586" spans="1:2" ht="15" x14ac:dyDescent="0.25">
      <c r="A586" s="16"/>
      <c r="B586" s="16"/>
    </row>
    <row r="587" spans="1:2" ht="15" x14ac:dyDescent="0.25">
      <c r="A587" s="16"/>
      <c r="B587" s="16"/>
    </row>
    <row r="588" spans="1:2" ht="15" x14ac:dyDescent="0.25">
      <c r="A588" s="16"/>
      <c r="B588" s="16"/>
    </row>
    <row r="589" spans="1:2" ht="15" x14ac:dyDescent="0.25">
      <c r="A589" s="16"/>
      <c r="B589" s="16"/>
    </row>
    <row r="590" spans="1:2" ht="15" x14ac:dyDescent="0.25">
      <c r="A590" s="16"/>
      <c r="B590" s="16"/>
    </row>
    <row r="591" spans="1:2" ht="15" x14ac:dyDescent="0.25">
      <c r="A591" s="16"/>
      <c r="B591" s="16"/>
    </row>
    <row r="592" spans="1:2" ht="15" x14ac:dyDescent="0.25">
      <c r="A592" s="16"/>
      <c r="B592" s="16"/>
    </row>
    <row r="593" spans="1:2" ht="15" x14ac:dyDescent="0.25">
      <c r="A593" s="16"/>
      <c r="B593" s="16"/>
    </row>
    <row r="594" spans="1:2" ht="15" x14ac:dyDescent="0.25">
      <c r="A594" s="16"/>
      <c r="B594" s="16"/>
    </row>
    <row r="595" spans="1:2" ht="15" x14ac:dyDescent="0.25">
      <c r="A595" s="16"/>
      <c r="B595" s="16"/>
    </row>
    <row r="596" spans="1:2" ht="15" x14ac:dyDescent="0.25">
      <c r="A596" s="16"/>
      <c r="B596" s="16"/>
    </row>
    <row r="597" spans="1:2" ht="15" x14ac:dyDescent="0.25">
      <c r="A597" s="16"/>
      <c r="B597" s="16"/>
    </row>
    <row r="598" spans="1:2" ht="15" x14ac:dyDescent="0.25">
      <c r="A598" s="16"/>
      <c r="B598" s="16"/>
    </row>
    <row r="599" spans="1:2" ht="15" x14ac:dyDescent="0.25">
      <c r="A599" s="16"/>
      <c r="B599" s="16"/>
    </row>
    <row r="600" spans="1:2" ht="15" x14ac:dyDescent="0.25">
      <c r="A600" s="16"/>
      <c r="B600" s="16"/>
    </row>
    <row r="601" spans="1:2" ht="15" x14ac:dyDescent="0.25">
      <c r="A601" s="16"/>
      <c r="B601" s="16"/>
    </row>
    <row r="602" spans="1:2" ht="15" x14ac:dyDescent="0.25">
      <c r="A602" s="16"/>
      <c r="B602" s="16"/>
    </row>
    <row r="603" spans="1:2" ht="15" x14ac:dyDescent="0.25">
      <c r="A603" s="16"/>
      <c r="B603" s="16"/>
    </row>
    <row r="604" spans="1:2" ht="15" x14ac:dyDescent="0.25">
      <c r="A604" s="16"/>
      <c r="B604" s="16"/>
    </row>
    <row r="605" spans="1:2" ht="15" x14ac:dyDescent="0.25">
      <c r="A605" s="16"/>
      <c r="B605" s="16"/>
    </row>
    <row r="606" spans="1:2" ht="15" x14ac:dyDescent="0.25">
      <c r="A606" s="16"/>
      <c r="B606" s="16"/>
    </row>
    <row r="607" spans="1:2" ht="15" x14ac:dyDescent="0.25">
      <c r="A607" s="16"/>
      <c r="B607" s="16"/>
    </row>
    <row r="608" spans="1:2" ht="15" x14ac:dyDescent="0.25">
      <c r="A608" s="16"/>
      <c r="B608" s="16"/>
    </row>
    <row r="609" spans="1:2" ht="15" x14ac:dyDescent="0.25">
      <c r="A609" s="16"/>
      <c r="B609" s="16"/>
    </row>
    <row r="610" spans="1:2" ht="15" x14ac:dyDescent="0.25">
      <c r="A610" s="16"/>
      <c r="B610" s="16"/>
    </row>
    <row r="611" spans="1:2" ht="15" x14ac:dyDescent="0.25">
      <c r="A611" s="16"/>
      <c r="B611" s="16"/>
    </row>
    <row r="612" spans="1:2" ht="15" x14ac:dyDescent="0.25">
      <c r="A612" s="16"/>
      <c r="B612" s="16"/>
    </row>
    <row r="613" spans="1:2" ht="15" x14ac:dyDescent="0.25">
      <c r="A613" s="16"/>
      <c r="B613" s="16"/>
    </row>
    <row r="614" spans="1:2" ht="15" x14ac:dyDescent="0.25">
      <c r="A614" s="16"/>
      <c r="B614" s="16"/>
    </row>
    <row r="615" spans="1:2" ht="15" x14ac:dyDescent="0.25">
      <c r="A615" s="16"/>
      <c r="B615" s="16"/>
    </row>
    <row r="616" spans="1:2" ht="15" x14ac:dyDescent="0.25">
      <c r="A616" s="16"/>
      <c r="B616" s="16"/>
    </row>
    <row r="617" spans="1:2" ht="15" x14ac:dyDescent="0.25">
      <c r="A617" s="16"/>
      <c r="B617" s="16"/>
    </row>
    <row r="618" spans="1:2" ht="15" x14ac:dyDescent="0.25">
      <c r="A618" s="16"/>
      <c r="B618" s="16"/>
    </row>
    <row r="619" spans="1:2" ht="15" x14ac:dyDescent="0.25">
      <c r="A619" s="16"/>
      <c r="B619" s="16"/>
    </row>
    <row r="620" spans="1:2" ht="15" x14ac:dyDescent="0.25">
      <c r="A620" s="16"/>
      <c r="B620" s="16"/>
    </row>
    <row r="621" spans="1:2" ht="15" x14ac:dyDescent="0.25">
      <c r="A621" s="16"/>
      <c r="B621" s="16"/>
    </row>
    <row r="622" spans="1:2" ht="15" x14ac:dyDescent="0.25">
      <c r="A622" s="16"/>
      <c r="B622" s="16"/>
    </row>
    <row r="623" spans="1:2" ht="15" x14ac:dyDescent="0.25">
      <c r="A623" s="16"/>
      <c r="B623" s="16"/>
    </row>
    <row r="624" spans="1:2" ht="15" x14ac:dyDescent="0.25">
      <c r="A624" s="16"/>
      <c r="B624" s="16"/>
    </row>
    <row r="625" spans="1:2" ht="15" x14ac:dyDescent="0.25">
      <c r="A625" s="16"/>
      <c r="B625" s="16"/>
    </row>
    <row r="626" spans="1:2" ht="15" x14ac:dyDescent="0.25">
      <c r="A626" s="16"/>
      <c r="B626" s="16"/>
    </row>
    <row r="627" spans="1:2" ht="15" x14ac:dyDescent="0.25">
      <c r="A627" s="16"/>
      <c r="B627" s="16"/>
    </row>
    <row r="628" spans="1:2" ht="15" x14ac:dyDescent="0.25">
      <c r="A628" s="16"/>
      <c r="B628" s="16"/>
    </row>
    <row r="629" spans="1:2" ht="15" x14ac:dyDescent="0.25">
      <c r="A629" s="16"/>
      <c r="B629" s="16"/>
    </row>
    <row r="630" spans="1:2" ht="15" x14ac:dyDescent="0.25">
      <c r="A630" s="16"/>
      <c r="B630" s="16"/>
    </row>
    <row r="631" spans="1:2" ht="15" x14ac:dyDescent="0.25">
      <c r="A631" s="16"/>
      <c r="B631" s="16"/>
    </row>
    <row r="632" spans="1:2" ht="15" x14ac:dyDescent="0.25">
      <c r="A632" s="16"/>
      <c r="B632" s="16"/>
    </row>
    <row r="633" spans="1:2" ht="15" x14ac:dyDescent="0.25">
      <c r="A633" s="16"/>
      <c r="B633" s="16"/>
    </row>
    <row r="634" spans="1:2" ht="15" x14ac:dyDescent="0.25">
      <c r="A634" s="16"/>
      <c r="B634" s="16"/>
    </row>
    <row r="635" spans="1:2" ht="15" x14ac:dyDescent="0.25">
      <c r="A635" s="16"/>
      <c r="B635" s="16"/>
    </row>
    <row r="636" spans="1:2" ht="15" x14ac:dyDescent="0.25">
      <c r="A636" s="16"/>
      <c r="B636" s="16"/>
    </row>
    <row r="637" spans="1:2" ht="15" x14ac:dyDescent="0.25">
      <c r="A637" s="16"/>
      <c r="B637" s="16"/>
    </row>
    <row r="638" spans="1:2" ht="15" x14ac:dyDescent="0.25">
      <c r="A638" s="16"/>
      <c r="B638" s="16"/>
    </row>
    <row r="639" spans="1:2" ht="15" x14ac:dyDescent="0.25">
      <c r="A639" s="16"/>
      <c r="B639" s="16"/>
    </row>
    <row r="640" spans="1:2" ht="15" x14ac:dyDescent="0.25">
      <c r="A640" s="16"/>
      <c r="B640" s="16"/>
    </row>
    <row r="641" spans="1:2" ht="15" x14ac:dyDescent="0.25">
      <c r="A641" s="16"/>
      <c r="B641" s="16"/>
    </row>
    <row r="642" spans="1:2" ht="15" x14ac:dyDescent="0.25">
      <c r="A642" s="16"/>
      <c r="B642" s="16"/>
    </row>
    <row r="643" spans="1:2" ht="15" x14ac:dyDescent="0.25">
      <c r="A643" s="16"/>
      <c r="B643" s="16"/>
    </row>
    <row r="644" spans="1:2" ht="15" x14ac:dyDescent="0.25">
      <c r="A644" s="16"/>
      <c r="B644" s="16"/>
    </row>
    <row r="645" spans="1:2" ht="15" x14ac:dyDescent="0.25">
      <c r="A645" s="16"/>
      <c r="B645" s="16"/>
    </row>
    <row r="646" spans="1:2" ht="15" x14ac:dyDescent="0.25">
      <c r="A646" s="16"/>
      <c r="B646" s="16"/>
    </row>
    <row r="647" spans="1:2" ht="15" x14ac:dyDescent="0.25">
      <c r="A647" s="16"/>
      <c r="B647" s="16"/>
    </row>
    <row r="648" spans="1:2" ht="15" x14ac:dyDescent="0.25">
      <c r="A648" s="16"/>
      <c r="B648" s="16"/>
    </row>
    <row r="649" spans="1:2" ht="15" x14ac:dyDescent="0.25">
      <c r="A649" s="16"/>
      <c r="B649" s="16"/>
    </row>
    <row r="650" spans="1:2" ht="15" x14ac:dyDescent="0.25">
      <c r="A650" s="16"/>
      <c r="B650" s="16"/>
    </row>
    <row r="651" spans="1:2" ht="15" x14ac:dyDescent="0.25">
      <c r="A651" s="16"/>
      <c r="B651" s="16"/>
    </row>
    <row r="652" spans="1:2" ht="15" x14ac:dyDescent="0.25">
      <c r="A652" s="16"/>
      <c r="B652" s="16"/>
    </row>
    <row r="653" spans="1:2" ht="15" x14ac:dyDescent="0.25">
      <c r="A653" s="16"/>
      <c r="B653" s="16"/>
    </row>
    <row r="654" spans="1:2" ht="15" x14ac:dyDescent="0.25">
      <c r="A654" s="16"/>
      <c r="B654" s="16"/>
    </row>
    <row r="655" spans="1:2" ht="15" x14ac:dyDescent="0.25">
      <c r="A655" s="16"/>
      <c r="B655" s="16"/>
    </row>
    <row r="656" spans="1:2" ht="15" x14ac:dyDescent="0.25">
      <c r="A656" s="16"/>
      <c r="B656" s="16"/>
    </row>
    <row r="657" spans="1:2" ht="15" x14ac:dyDescent="0.25">
      <c r="A657" s="16"/>
      <c r="B657" s="16"/>
    </row>
    <row r="658" spans="1:2" ht="15" x14ac:dyDescent="0.25">
      <c r="A658" s="16"/>
      <c r="B658" s="16"/>
    </row>
    <row r="659" spans="1:2" ht="15" x14ac:dyDescent="0.25">
      <c r="A659" s="16"/>
      <c r="B659" s="16"/>
    </row>
    <row r="660" spans="1:2" ht="15" x14ac:dyDescent="0.25">
      <c r="A660" s="16"/>
      <c r="B660" s="16"/>
    </row>
    <row r="661" spans="1:2" ht="15" x14ac:dyDescent="0.25">
      <c r="A661" s="16"/>
      <c r="B661" s="16"/>
    </row>
    <row r="662" spans="1:2" ht="15" x14ac:dyDescent="0.25">
      <c r="A662" s="16"/>
      <c r="B662" s="16"/>
    </row>
    <row r="663" spans="1:2" ht="15" x14ac:dyDescent="0.25">
      <c r="A663" s="16"/>
      <c r="B663" s="16"/>
    </row>
    <row r="664" spans="1:2" ht="15" x14ac:dyDescent="0.25">
      <c r="A664" s="16"/>
      <c r="B664" s="16"/>
    </row>
    <row r="665" spans="1:2" ht="15" x14ac:dyDescent="0.25">
      <c r="A665" s="16"/>
      <c r="B665" s="16"/>
    </row>
    <row r="666" spans="1:2" ht="15" x14ac:dyDescent="0.25">
      <c r="A666" s="16"/>
      <c r="B666" s="16"/>
    </row>
    <row r="667" spans="1:2" ht="15" x14ac:dyDescent="0.25">
      <c r="A667" s="16"/>
      <c r="B667" s="16"/>
    </row>
    <row r="668" spans="1:2" ht="15" x14ac:dyDescent="0.25">
      <c r="A668" s="16"/>
      <c r="B668" s="16"/>
    </row>
    <row r="669" spans="1:2" ht="15" x14ac:dyDescent="0.25">
      <c r="A669" s="16"/>
      <c r="B669" s="16"/>
    </row>
    <row r="670" spans="1:2" ht="15" x14ac:dyDescent="0.25">
      <c r="A670" s="16"/>
      <c r="B670" s="16"/>
    </row>
    <row r="671" spans="1:2" ht="15" x14ac:dyDescent="0.25">
      <c r="A671" s="16"/>
      <c r="B671" s="16"/>
    </row>
    <row r="672" spans="1:2" ht="15" x14ac:dyDescent="0.25">
      <c r="A672" s="16"/>
      <c r="B672" s="16"/>
    </row>
    <row r="673" spans="1:2" ht="15" x14ac:dyDescent="0.25">
      <c r="A673" s="16"/>
      <c r="B673" s="16"/>
    </row>
    <row r="674" spans="1:2" ht="15" x14ac:dyDescent="0.25">
      <c r="A674" s="16"/>
      <c r="B674" s="16"/>
    </row>
    <row r="675" spans="1:2" ht="15" x14ac:dyDescent="0.25">
      <c r="A675" s="16"/>
      <c r="B675" s="16"/>
    </row>
    <row r="676" spans="1:2" ht="15" x14ac:dyDescent="0.25">
      <c r="A676" s="16"/>
      <c r="B676" s="16"/>
    </row>
    <row r="677" spans="1:2" ht="15" x14ac:dyDescent="0.25">
      <c r="A677" s="16"/>
      <c r="B677" s="16"/>
    </row>
    <row r="678" spans="1:2" ht="15" x14ac:dyDescent="0.25">
      <c r="A678" s="16"/>
      <c r="B678" s="16"/>
    </row>
    <row r="679" spans="1:2" ht="15" x14ac:dyDescent="0.25">
      <c r="A679" s="16"/>
      <c r="B679" s="16"/>
    </row>
    <row r="680" spans="1:2" ht="15" x14ac:dyDescent="0.25">
      <c r="A680" s="16"/>
      <c r="B680" s="16"/>
    </row>
    <row r="681" spans="1:2" ht="15" x14ac:dyDescent="0.25">
      <c r="A681" s="16"/>
      <c r="B681" s="16"/>
    </row>
    <row r="682" spans="1:2" ht="15" x14ac:dyDescent="0.25">
      <c r="A682" s="16"/>
      <c r="B682" s="16"/>
    </row>
    <row r="683" spans="1:2" ht="15" x14ac:dyDescent="0.25">
      <c r="A683" s="16"/>
      <c r="B683" s="16"/>
    </row>
    <row r="684" spans="1:2" ht="15" x14ac:dyDescent="0.25">
      <c r="A684" s="16"/>
      <c r="B684" s="16"/>
    </row>
    <row r="685" spans="1:2" ht="15" x14ac:dyDescent="0.25">
      <c r="A685" s="16"/>
      <c r="B685" s="16"/>
    </row>
    <row r="686" spans="1:2" ht="15" x14ac:dyDescent="0.25">
      <c r="A686" s="16"/>
      <c r="B686" s="16"/>
    </row>
    <row r="687" spans="1:2" ht="15" x14ac:dyDescent="0.25">
      <c r="A687" s="16"/>
      <c r="B687" s="16"/>
    </row>
    <row r="688" spans="1:2" ht="15" x14ac:dyDescent="0.25">
      <c r="A688" s="16"/>
      <c r="B688" s="16"/>
    </row>
    <row r="689" spans="1:2" ht="15" x14ac:dyDescent="0.25">
      <c r="A689" s="16"/>
      <c r="B689" s="16"/>
    </row>
    <row r="690" spans="1:2" ht="15" x14ac:dyDescent="0.25">
      <c r="A690" s="16"/>
      <c r="B690" s="16"/>
    </row>
    <row r="691" spans="1:2" ht="15" x14ac:dyDescent="0.25">
      <c r="A691" s="16"/>
      <c r="B691" s="16"/>
    </row>
    <row r="692" spans="1:2" ht="15" x14ac:dyDescent="0.25">
      <c r="A692" s="16"/>
      <c r="B692" s="16"/>
    </row>
    <row r="693" spans="1:2" ht="15" x14ac:dyDescent="0.25">
      <c r="A693" s="16"/>
      <c r="B693" s="16"/>
    </row>
    <row r="694" spans="1:2" ht="15" x14ac:dyDescent="0.25">
      <c r="A694" s="16"/>
      <c r="B694" s="16"/>
    </row>
    <row r="695" spans="1:2" ht="15" x14ac:dyDescent="0.25">
      <c r="A695" s="16"/>
      <c r="B695" s="16"/>
    </row>
    <row r="696" spans="1:2" ht="15" x14ac:dyDescent="0.25">
      <c r="A696" s="16"/>
      <c r="B696" s="16"/>
    </row>
    <row r="697" spans="1:2" ht="15" x14ac:dyDescent="0.25">
      <c r="A697" s="16"/>
      <c r="B697" s="16"/>
    </row>
    <row r="698" spans="1:2" ht="15" x14ac:dyDescent="0.25">
      <c r="A698" s="16"/>
      <c r="B698" s="16"/>
    </row>
    <row r="699" spans="1:2" ht="15" x14ac:dyDescent="0.25">
      <c r="A699" s="16"/>
      <c r="B699" s="16"/>
    </row>
    <row r="700" spans="1:2" ht="15" x14ac:dyDescent="0.25">
      <c r="A700" s="16"/>
      <c r="B700" s="16"/>
    </row>
    <row r="701" spans="1:2" ht="15" x14ac:dyDescent="0.25">
      <c r="A701" s="16"/>
      <c r="B701" s="16"/>
    </row>
    <row r="702" spans="1:2" ht="15" x14ac:dyDescent="0.25">
      <c r="A702" s="16"/>
      <c r="B702" s="16"/>
    </row>
    <row r="703" spans="1:2" ht="15" x14ac:dyDescent="0.25">
      <c r="A703" s="16"/>
      <c r="B703" s="16"/>
    </row>
    <row r="704" spans="1:2" ht="15" x14ac:dyDescent="0.25">
      <c r="A704" s="16"/>
      <c r="B704" s="16"/>
    </row>
    <row r="705" spans="1:2" ht="15" x14ac:dyDescent="0.25">
      <c r="A705" s="16"/>
      <c r="B705" s="16"/>
    </row>
    <row r="706" spans="1:2" ht="15" x14ac:dyDescent="0.25">
      <c r="A706" s="16"/>
      <c r="B706" s="16"/>
    </row>
    <row r="707" spans="1:2" ht="15" x14ac:dyDescent="0.25">
      <c r="A707" s="16"/>
      <c r="B707" s="16"/>
    </row>
    <row r="708" spans="1:2" ht="15" x14ac:dyDescent="0.25">
      <c r="A708" s="16"/>
      <c r="B708" s="16"/>
    </row>
    <row r="709" spans="1:2" ht="15" x14ac:dyDescent="0.25">
      <c r="A709" s="16"/>
      <c r="B709" s="16"/>
    </row>
    <row r="710" spans="1:2" ht="15" x14ac:dyDescent="0.25">
      <c r="A710" s="16"/>
      <c r="B710" s="16"/>
    </row>
    <row r="711" spans="1:2" ht="15" x14ac:dyDescent="0.25">
      <c r="A711" s="16"/>
      <c r="B711" s="16"/>
    </row>
    <row r="712" spans="1:2" ht="15" x14ac:dyDescent="0.25">
      <c r="A712" s="16"/>
      <c r="B712" s="16"/>
    </row>
    <row r="713" spans="1:2" ht="15" x14ac:dyDescent="0.25">
      <c r="A713" s="16"/>
      <c r="B713" s="16"/>
    </row>
    <row r="714" spans="1:2" ht="15" x14ac:dyDescent="0.25">
      <c r="A714" s="16"/>
      <c r="B714" s="16"/>
    </row>
    <row r="715" spans="1:2" ht="15" x14ac:dyDescent="0.25">
      <c r="A715" s="16"/>
      <c r="B715" s="16"/>
    </row>
    <row r="716" spans="1:2" ht="15" x14ac:dyDescent="0.25">
      <c r="A716" s="16"/>
      <c r="B716" s="16"/>
    </row>
    <row r="717" spans="1:2" ht="15" x14ac:dyDescent="0.25">
      <c r="A717" s="16"/>
      <c r="B717" s="16"/>
    </row>
    <row r="718" spans="1:2" ht="15" x14ac:dyDescent="0.25">
      <c r="A718" s="16"/>
      <c r="B718" s="16"/>
    </row>
    <row r="719" spans="1:2" ht="15" x14ac:dyDescent="0.25">
      <c r="A719" s="16"/>
      <c r="B719" s="16"/>
    </row>
    <row r="720" spans="1:2" ht="15" x14ac:dyDescent="0.25">
      <c r="A720" s="16"/>
      <c r="B720" s="16"/>
    </row>
    <row r="721" spans="1:2" ht="15" x14ac:dyDescent="0.25">
      <c r="A721" s="16"/>
      <c r="B721" s="16"/>
    </row>
    <row r="722" spans="1:2" ht="15" x14ac:dyDescent="0.25">
      <c r="A722" s="16"/>
      <c r="B722" s="16"/>
    </row>
    <row r="723" spans="1:2" ht="15" x14ac:dyDescent="0.25">
      <c r="A723" s="16"/>
      <c r="B723" s="16"/>
    </row>
    <row r="724" spans="1:2" ht="15" x14ac:dyDescent="0.25">
      <c r="A724" s="16"/>
      <c r="B724" s="16"/>
    </row>
    <row r="725" spans="1:2" ht="15" x14ac:dyDescent="0.25">
      <c r="A725" s="16"/>
      <c r="B725" s="16"/>
    </row>
    <row r="726" spans="1:2" ht="15" x14ac:dyDescent="0.25">
      <c r="A726" s="16"/>
      <c r="B726" s="16"/>
    </row>
    <row r="727" spans="1:2" ht="15" x14ac:dyDescent="0.25">
      <c r="A727" s="16"/>
      <c r="B727" s="16"/>
    </row>
    <row r="728" spans="1:2" ht="15" x14ac:dyDescent="0.25">
      <c r="A728" s="16"/>
      <c r="B728" s="16"/>
    </row>
    <row r="729" spans="1:2" ht="15" x14ac:dyDescent="0.25">
      <c r="A729" s="16"/>
      <c r="B729" s="16"/>
    </row>
    <row r="730" spans="1:2" ht="15" x14ac:dyDescent="0.25">
      <c r="A730" s="16"/>
      <c r="B730" s="16"/>
    </row>
    <row r="731" spans="1:2" ht="15" x14ac:dyDescent="0.25">
      <c r="A731" s="16"/>
      <c r="B731" s="16"/>
    </row>
    <row r="732" spans="1:2" ht="15" x14ac:dyDescent="0.25">
      <c r="A732" s="16"/>
      <c r="B732" s="16"/>
    </row>
    <row r="733" spans="1:2" ht="15" x14ac:dyDescent="0.25">
      <c r="A733" s="16"/>
      <c r="B733" s="16"/>
    </row>
    <row r="734" spans="1:2" ht="15" x14ac:dyDescent="0.25">
      <c r="A734" s="16"/>
      <c r="B734" s="16"/>
    </row>
    <row r="735" spans="1:2" ht="15" x14ac:dyDescent="0.25">
      <c r="A735" s="16"/>
      <c r="B735" s="16"/>
    </row>
    <row r="736" spans="1:2" ht="15" x14ac:dyDescent="0.25">
      <c r="A736" s="16"/>
      <c r="B736" s="16"/>
    </row>
    <row r="737" spans="1:2" ht="15" x14ac:dyDescent="0.25">
      <c r="A737" s="16"/>
      <c r="B737" s="16"/>
    </row>
    <row r="738" spans="1:2" ht="15" x14ac:dyDescent="0.25">
      <c r="A738" s="16"/>
      <c r="B738" s="16"/>
    </row>
    <row r="739" spans="1:2" ht="15" x14ac:dyDescent="0.25">
      <c r="A739" s="16"/>
      <c r="B739" s="16"/>
    </row>
    <row r="740" spans="1:2" ht="15" x14ac:dyDescent="0.25">
      <c r="A740" s="16"/>
      <c r="B740" s="16"/>
    </row>
    <row r="741" spans="1:2" ht="15" x14ac:dyDescent="0.25">
      <c r="A741" s="16"/>
      <c r="B741" s="16"/>
    </row>
    <row r="742" spans="1:2" ht="15" x14ac:dyDescent="0.25">
      <c r="A742" s="16"/>
      <c r="B742" s="16"/>
    </row>
    <row r="743" spans="1:2" ht="15" x14ac:dyDescent="0.25">
      <c r="A743" s="16"/>
      <c r="B743" s="16"/>
    </row>
    <row r="744" spans="1:2" ht="15" x14ac:dyDescent="0.25">
      <c r="A744" s="16"/>
      <c r="B744" s="16"/>
    </row>
    <row r="745" spans="1:2" ht="15" x14ac:dyDescent="0.25">
      <c r="A745" s="16"/>
      <c r="B745" s="16"/>
    </row>
    <row r="746" spans="1:2" ht="15" x14ac:dyDescent="0.25">
      <c r="A746" s="16"/>
      <c r="B746" s="16"/>
    </row>
    <row r="747" spans="1:2" ht="15" x14ac:dyDescent="0.25">
      <c r="A747" s="16"/>
      <c r="B747" s="16"/>
    </row>
    <row r="748" spans="1:2" ht="15" x14ac:dyDescent="0.25">
      <c r="A748" s="16"/>
      <c r="B748" s="16"/>
    </row>
    <row r="749" spans="1:2" ht="15" x14ac:dyDescent="0.25">
      <c r="A749" s="16"/>
      <c r="B749" s="16"/>
    </row>
    <row r="750" spans="1:2" ht="15" x14ac:dyDescent="0.25">
      <c r="A750" s="16"/>
      <c r="B750" s="16"/>
    </row>
    <row r="751" spans="1:2" ht="15" x14ac:dyDescent="0.25">
      <c r="A751" s="16"/>
      <c r="B751" s="16"/>
    </row>
    <row r="752" spans="1:2" ht="15" x14ac:dyDescent="0.25">
      <c r="A752" s="16"/>
      <c r="B752" s="16"/>
    </row>
    <row r="753" spans="1:2" ht="15" x14ac:dyDescent="0.25">
      <c r="A753" s="16"/>
      <c r="B753" s="16"/>
    </row>
    <row r="754" spans="1:2" ht="15" x14ac:dyDescent="0.25">
      <c r="A754" s="16"/>
      <c r="B754" s="16"/>
    </row>
    <row r="755" spans="1:2" ht="15" x14ac:dyDescent="0.25">
      <c r="A755" s="16"/>
      <c r="B755" s="16"/>
    </row>
    <row r="756" spans="1:2" ht="15" x14ac:dyDescent="0.25">
      <c r="A756" s="16"/>
      <c r="B756" s="16"/>
    </row>
    <row r="757" spans="1:2" ht="15" x14ac:dyDescent="0.25">
      <c r="A757" s="16"/>
      <c r="B757" s="16"/>
    </row>
    <row r="758" spans="1:2" ht="15" x14ac:dyDescent="0.25">
      <c r="A758" s="16"/>
      <c r="B758" s="16"/>
    </row>
    <row r="759" spans="1:2" ht="15" x14ac:dyDescent="0.25">
      <c r="A759" s="16"/>
      <c r="B759" s="16"/>
    </row>
    <row r="760" spans="1:2" ht="15" x14ac:dyDescent="0.25">
      <c r="A760" s="16"/>
      <c r="B760" s="16"/>
    </row>
    <row r="761" spans="1:2" ht="15" x14ac:dyDescent="0.25">
      <c r="A761" s="16"/>
      <c r="B761" s="16"/>
    </row>
    <row r="762" spans="1:2" ht="15" x14ac:dyDescent="0.25">
      <c r="A762" s="16"/>
      <c r="B762" s="16"/>
    </row>
    <row r="763" spans="1:2" ht="15" x14ac:dyDescent="0.25">
      <c r="A763" s="16"/>
      <c r="B763" s="16"/>
    </row>
    <row r="764" spans="1:2" ht="15" x14ac:dyDescent="0.25">
      <c r="A764" s="16"/>
      <c r="B764" s="16"/>
    </row>
    <row r="765" spans="1:2" ht="15" x14ac:dyDescent="0.25">
      <c r="A765" s="16"/>
      <c r="B765" s="16"/>
    </row>
    <row r="766" spans="1:2" ht="15" x14ac:dyDescent="0.25">
      <c r="A766" s="16"/>
      <c r="B766" s="16"/>
    </row>
    <row r="767" spans="1:2" ht="15" x14ac:dyDescent="0.25">
      <c r="A767" s="16"/>
      <c r="B767" s="16"/>
    </row>
    <row r="768" spans="1:2" ht="15" x14ac:dyDescent="0.25">
      <c r="A768" s="16"/>
      <c r="B768" s="16"/>
    </row>
    <row r="769" spans="1:2" ht="15" x14ac:dyDescent="0.25">
      <c r="A769" s="16"/>
      <c r="B769" s="16"/>
    </row>
    <row r="770" spans="1:2" ht="15" x14ac:dyDescent="0.25">
      <c r="A770" s="16"/>
      <c r="B770" s="16"/>
    </row>
    <row r="771" spans="1:2" ht="15" x14ac:dyDescent="0.25">
      <c r="A771" s="16"/>
      <c r="B771" s="16"/>
    </row>
    <row r="772" spans="1:2" ht="15" x14ac:dyDescent="0.25">
      <c r="A772" s="16"/>
      <c r="B772" s="16"/>
    </row>
    <row r="773" spans="1:2" ht="15" x14ac:dyDescent="0.25">
      <c r="A773" s="16"/>
      <c r="B773" s="16"/>
    </row>
    <row r="774" spans="1:2" ht="15" x14ac:dyDescent="0.25">
      <c r="A774" s="16"/>
      <c r="B774" s="16"/>
    </row>
    <row r="775" spans="1:2" ht="15" x14ac:dyDescent="0.25">
      <c r="A775" s="16"/>
      <c r="B775" s="16"/>
    </row>
    <row r="776" spans="1:2" ht="15" x14ac:dyDescent="0.25">
      <c r="A776" s="16"/>
      <c r="B776" s="16"/>
    </row>
    <row r="777" spans="1:2" ht="15" x14ac:dyDescent="0.25">
      <c r="A777" s="16"/>
      <c r="B777" s="16"/>
    </row>
    <row r="778" spans="1:2" ht="15" x14ac:dyDescent="0.25">
      <c r="A778" s="16"/>
      <c r="B778" s="16"/>
    </row>
    <row r="779" spans="1:2" ht="15" x14ac:dyDescent="0.25">
      <c r="A779" s="16"/>
      <c r="B779" s="16"/>
    </row>
    <row r="780" spans="1:2" ht="15" x14ac:dyDescent="0.25">
      <c r="A780" s="16"/>
      <c r="B780" s="16"/>
    </row>
    <row r="781" spans="1:2" ht="15" x14ac:dyDescent="0.25">
      <c r="A781" s="16"/>
      <c r="B781" s="16"/>
    </row>
    <row r="782" spans="1:2" ht="15" x14ac:dyDescent="0.25">
      <c r="A782" s="16"/>
      <c r="B782" s="16"/>
    </row>
    <row r="783" spans="1:2" ht="15" x14ac:dyDescent="0.25">
      <c r="A783" s="16"/>
      <c r="B783" s="16"/>
    </row>
    <row r="784" spans="1:2" ht="15" x14ac:dyDescent="0.25">
      <c r="A784" s="16"/>
      <c r="B784" s="16"/>
    </row>
    <row r="785" spans="1:2" ht="15" x14ac:dyDescent="0.25">
      <c r="A785" s="16"/>
      <c r="B785" s="16"/>
    </row>
    <row r="786" spans="1:2" ht="15" x14ac:dyDescent="0.25">
      <c r="A786" s="16"/>
      <c r="B786" s="16"/>
    </row>
    <row r="787" spans="1:2" ht="15" x14ac:dyDescent="0.25">
      <c r="A787" s="16"/>
      <c r="B787" s="16"/>
    </row>
    <row r="788" spans="1:2" ht="15" x14ac:dyDescent="0.25">
      <c r="A788" s="16"/>
      <c r="B788" s="16"/>
    </row>
    <row r="789" spans="1:2" ht="15" x14ac:dyDescent="0.25">
      <c r="A789" s="16"/>
      <c r="B789" s="16"/>
    </row>
    <row r="790" spans="1:2" ht="15" x14ac:dyDescent="0.25">
      <c r="A790" s="16"/>
      <c r="B790" s="16"/>
    </row>
    <row r="791" spans="1:2" ht="15" x14ac:dyDescent="0.25">
      <c r="A791" s="16"/>
      <c r="B791" s="16"/>
    </row>
    <row r="792" spans="1:2" ht="15" x14ac:dyDescent="0.25">
      <c r="A792" s="16"/>
      <c r="B792" s="16"/>
    </row>
    <row r="793" spans="1:2" ht="15" x14ac:dyDescent="0.25">
      <c r="A793" s="16"/>
      <c r="B793" s="16"/>
    </row>
    <row r="794" spans="1:2" ht="15" x14ac:dyDescent="0.25">
      <c r="A794" s="16"/>
      <c r="B794" s="16"/>
    </row>
    <row r="795" spans="1:2" ht="15" x14ac:dyDescent="0.25">
      <c r="A795" s="16"/>
      <c r="B795" s="16"/>
    </row>
    <row r="796" spans="1:2" ht="15" x14ac:dyDescent="0.25">
      <c r="A796" s="16"/>
      <c r="B796" s="16"/>
    </row>
    <row r="797" spans="1:2" ht="15" x14ac:dyDescent="0.25">
      <c r="A797" s="16"/>
      <c r="B797" s="16"/>
    </row>
    <row r="798" spans="1:2" ht="15" x14ac:dyDescent="0.25">
      <c r="A798" s="16"/>
      <c r="B798" s="16"/>
    </row>
    <row r="799" spans="1:2" ht="15" x14ac:dyDescent="0.25">
      <c r="A799" s="16"/>
      <c r="B799" s="16"/>
    </row>
    <row r="800" spans="1:2" ht="15" x14ac:dyDescent="0.25">
      <c r="A800" s="16"/>
      <c r="B800" s="16"/>
    </row>
    <row r="801" spans="1:2" ht="15" x14ac:dyDescent="0.25">
      <c r="A801" s="16"/>
      <c r="B801" s="16"/>
    </row>
    <row r="802" spans="1:2" ht="15" x14ac:dyDescent="0.25">
      <c r="A802" s="16"/>
      <c r="B802" s="16"/>
    </row>
    <row r="803" spans="1:2" ht="15" x14ac:dyDescent="0.25">
      <c r="A803" s="16"/>
      <c r="B803" s="16"/>
    </row>
    <row r="804" spans="1:2" ht="15" x14ac:dyDescent="0.25">
      <c r="A804" s="16"/>
      <c r="B804" s="16"/>
    </row>
    <row r="805" spans="1:2" ht="15" x14ac:dyDescent="0.25">
      <c r="A805" s="16"/>
      <c r="B805" s="16"/>
    </row>
    <row r="806" spans="1:2" ht="15" x14ac:dyDescent="0.25">
      <c r="A806" s="16"/>
      <c r="B806" s="16"/>
    </row>
    <row r="807" spans="1:2" ht="15" x14ac:dyDescent="0.25">
      <c r="A807" s="16"/>
      <c r="B807" s="16"/>
    </row>
    <row r="808" spans="1:2" ht="15" x14ac:dyDescent="0.25">
      <c r="A808" s="16"/>
      <c r="B808" s="16"/>
    </row>
    <row r="809" spans="1:2" ht="15" x14ac:dyDescent="0.25">
      <c r="A809" s="16"/>
      <c r="B809" s="16"/>
    </row>
    <row r="810" spans="1:2" ht="15" x14ac:dyDescent="0.25">
      <c r="A810" s="16"/>
      <c r="B810" s="16"/>
    </row>
    <row r="811" spans="1:2" ht="15" x14ac:dyDescent="0.25">
      <c r="A811" s="16"/>
      <c r="B811" s="16"/>
    </row>
    <row r="812" spans="1:2" ht="15" x14ac:dyDescent="0.25">
      <c r="A812" s="16"/>
      <c r="B812" s="16"/>
    </row>
    <row r="813" spans="1:2" ht="15" x14ac:dyDescent="0.25">
      <c r="A813" s="16"/>
      <c r="B813" s="16"/>
    </row>
    <row r="814" spans="1:2" ht="15" x14ac:dyDescent="0.25">
      <c r="A814" s="16"/>
      <c r="B814" s="16"/>
    </row>
    <row r="815" spans="1:2" ht="15" x14ac:dyDescent="0.25">
      <c r="A815" s="16"/>
      <c r="B815" s="16"/>
    </row>
    <row r="816" spans="1:2" ht="15" x14ac:dyDescent="0.25">
      <c r="A816" s="16"/>
      <c r="B816" s="16"/>
    </row>
    <row r="817" spans="1:2" ht="15" x14ac:dyDescent="0.25">
      <c r="A817" s="16"/>
      <c r="B817" s="16"/>
    </row>
    <row r="818" spans="1:2" ht="15" x14ac:dyDescent="0.25">
      <c r="A818" s="16"/>
      <c r="B818" s="16"/>
    </row>
    <row r="819" spans="1:2" ht="15" x14ac:dyDescent="0.25">
      <c r="A819" s="16"/>
      <c r="B819" s="16"/>
    </row>
    <row r="820" spans="1:2" ht="15" x14ac:dyDescent="0.25">
      <c r="A820" s="16"/>
      <c r="B820" s="16"/>
    </row>
    <row r="821" spans="1:2" ht="15" x14ac:dyDescent="0.25">
      <c r="A821" s="16"/>
      <c r="B821" s="16"/>
    </row>
    <row r="822" spans="1:2" ht="15" x14ac:dyDescent="0.25">
      <c r="A822" s="16"/>
      <c r="B822" s="16"/>
    </row>
    <row r="823" spans="1:2" ht="15" x14ac:dyDescent="0.25">
      <c r="A823" s="16"/>
      <c r="B823" s="16"/>
    </row>
    <row r="824" spans="1:2" ht="15" x14ac:dyDescent="0.25">
      <c r="A824" s="16"/>
      <c r="B824" s="16"/>
    </row>
    <row r="825" spans="1:2" ht="15" x14ac:dyDescent="0.25">
      <c r="A825" s="16"/>
      <c r="B825" s="16"/>
    </row>
    <row r="826" spans="1:2" ht="15" x14ac:dyDescent="0.25">
      <c r="A826" s="16"/>
      <c r="B826" s="16"/>
    </row>
    <row r="827" spans="1:2" ht="15" x14ac:dyDescent="0.25">
      <c r="A827" s="16"/>
      <c r="B827" s="16"/>
    </row>
    <row r="828" spans="1:2" ht="15" x14ac:dyDescent="0.25">
      <c r="A828" s="16"/>
      <c r="B828" s="16"/>
    </row>
    <row r="829" spans="1:2" ht="15" x14ac:dyDescent="0.25">
      <c r="A829" s="16"/>
      <c r="B829" s="16"/>
    </row>
    <row r="830" spans="1:2" ht="15" x14ac:dyDescent="0.25">
      <c r="A830" s="16"/>
      <c r="B830" s="16"/>
    </row>
    <row r="831" spans="1:2" ht="15" x14ac:dyDescent="0.25">
      <c r="A831" s="16"/>
      <c r="B831" s="16"/>
    </row>
    <row r="832" spans="1:2" ht="15" x14ac:dyDescent="0.25">
      <c r="A832" s="16"/>
      <c r="B832" s="16"/>
    </row>
    <row r="833" spans="1:2" ht="15" x14ac:dyDescent="0.25">
      <c r="A833" s="16"/>
      <c r="B833" s="16"/>
    </row>
    <row r="834" spans="1:2" ht="15" x14ac:dyDescent="0.25">
      <c r="A834" s="16"/>
      <c r="B834" s="16"/>
    </row>
    <row r="835" spans="1:2" ht="15" x14ac:dyDescent="0.25">
      <c r="A835" s="16"/>
      <c r="B835" s="16"/>
    </row>
    <row r="836" spans="1:2" ht="15" x14ac:dyDescent="0.25">
      <c r="A836" s="16"/>
      <c r="B836" s="16"/>
    </row>
    <row r="837" spans="1:2" ht="15" x14ac:dyDescent="0.25">
      <c r="A837" s="16"/>
      <c r="B837" s="16"/>
    </row>
    <row r="838" spans="1:2" ht="15" x14ac:dyDescent="0.25">
      <c r="A838" s="16"/>
      <c r="B838" s="16"/>
    </row>
    <row r="839" spans="1:2" ht="15" x14ac:dyDescent="0.25">
      <c r="A839" s="16"/>
      <c r="B839" s="16"/>
    </row>
    <row r="840" spans="1:2" ht="15" x14ac:dyDescent="0.25">
      <c r="A840" s="16"/>
      <c r="B840" s="16"/>
    </row>
    <row r="841" spans="1:2" ht="15" x14ac:dyDescent="0.25">
      <c r="A841" s="16"/>
      <c r="B841" s="16"/>
    </row>
    <row r="842" spans="1:2" ht="15" x14ac:dyDescent="0.25">
      <c r="A842" s="16"/>
      <c r="B842" s="16"/>
    </row>
    <row r="843" spans="1:2" ht="15" x14ac:dyDescent="0.25">
      <c r="A843" s="16"/>
      <c r="B843" s="16"/>
    </row>
    <row r="844" spans="1:2" ht="15" x14ac:dyDescent="0.25">
      <c r="A844" s="16"/>
      <c r="B844" s="16"/>
    </row>
    <row r="845" spans="1:2" ht="15" x14ac:dyDescent="0.25">
      <c r="A845" s="16"/>
      <c r="B845" s="16"/>
    </row>
    <row r="846" spans="1:2" ht="15" x14ac:dyDescent="0.25">
      <c r="A846" s="16"/>
      <c r="B846" s="16"/>
    </row>
    <row r="847" spans="1:2" ht="15" x14ac:dyDescent="0.25">
      <c r="A847" s="16"/>
      <c r="B847" s="16"/>
    </row>
    <row r="848" spans="1:2" ht="15" x14ac:dyDescent="0.25">
      <c r="A848" s="16"/>
      <c r="B848" s="16"/>
    </row>
    <row r="849" spans="1:2" ht="15" x14ac:dyDescent="0.25">
      <c r="A849" s="16"/>
      <c r="B849" s="16"/>
    </row>
    <row r="850" spans="1:2" ht="15" x14ac:dyDescent="0.25">
      <c r="A850" s="16"/>
      <c r="B850" s="16"/>
    </row>
    <row r="851" spans="1:2" ht="15" x14ac:dyDescent="0.25">
      <c r="A851" s="16"/>
      <c r="B851" s="16"/>
    </row>
    <row r="852" spans="1:2" ht="15" x14ac:dyDescent="0.25">
      <c r="A852" s="16"/>
      <c r="B852" s="16"/>
    </row>
    <row r="853" spans="1:2" ht="15" x14ac:dyDescent="0.25">
      <c r="A853" s="16"/>
      <c r="B853" s="16"/>
    </row>
    <row r="854" spans="1:2" ht="15" x14ac:dyDescent="0.25">
      <c r="A854" s="16"/>
      <c r="B854" s="16"/>
    </row>
    <row r="855" spans="1:2" ht="15" x14ac:dyDescent="0.25">
      <c r="A855" s="16"/>
      <c r="B855" s="16"/>
    </row>
    <row r="856" spans="1:2" ht="15" x14ac:dyDescent="0.25">
      <c r="A856" s="16"/>
      <c r="B856" s="16"/>
    </row>
    <row r="857" spans="1:2" ht="15" x14ac:dyDescent="0.25">
      <c r="A857" s="16"/>
      <c r="B857" s="16"/>
    </row>
    <row r="858" spans="1:2" ht="15" x14ac:dyDescent="0.25">
      <c r="A858" s="16"/>
      <c r="B858" s="16"/>
    </row>
    <row r="859" spans="1:2" ht="15" x14ac:dyDescent="0.25">
      <c r="A859" s="16"/>
      <c r="B859" s="16"/>
    </row>
    <row r="860" spans="1:2" ht="15" x14ac:dyDescent="0.25">
      <c r="A860" s="16"/>
      <c r="B860" s="16"/>
    </row>
    <row r="861" spans="1:2" ht="15" x14ac:dyDescent="0.25">
      <c r="A861" s="16"/>
      <c r="B861" s="16"/>
    </row>
    <row r="862" spans="1:2" ht="15" x14ac:dyDescent="0.25">
      <c r="A862" s="16"/>
      <c r="B862" s="16"/>
    </row>
    <row r="863" spans="1:2" ht="15" x14ac:dyDescent="0.25">
      <c r="A863" s="16"/>
      <c r="B863" s="16"/>
    </row>
    <row r="864" spans="1:2" ht="15" x14ac:dyDescent="0.25">
      <c r="A864" s="16"/>
      <c r="B864" s="16"/>
    </row>
    <row r="865" spans="1:2" ht="15" x14ac:dyDescent="0.25">
      <c r="A865" s="16"/>
      <c r="B865" s="16"/>
    </row>
    <row r="866" spans="1:2" ht="15" x14ac:dyDescent="0.25">
      <c r="A866" s="16"/>
      <c r="B866" s="16"/>
    </row>
    <row r="867" spans="1:2" ht="15" x14ac:dyDescent="0.25">
      <c r="A867" s="16"/>
      <c r="B867" s="16"/>
    </row>
    <row r="868" spans="1:2" ht="15" x14ac:dyDescent="0.25">
      <c r="A868" s="16"/>
      <c r="B868" s="16"/>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
  <sheetViews>
    <sheetView showGridLines="0" workbookViewId="0">
      <selection activeCell="A19" sqref="A19"/>
    </sheetView>
  </sheetViews>
  <sheetFormatPr defaultRowHeight="15" x14ac:dyDescent="0.2"/>
  <cols>
    <col min="1" max="1" width="21.21875" customWidth="1"/>
    <col min="2" max="3" width="8.88671875" customWidth="1"/>
  </cols>
  <sheetData>
    <row r="1" spans="1:9" ht="15.75" x14ac:dyDescent="0.25">
      <c r="B1" s="9"/>
      <c r="C1" s="9"/>
      <c r="D1" s="9"/>
    </row>
    <row r="2" spans="1:9" ht="15.75" x14ac:dyDescent="0.25">
      <c r="A2" s="1" t="s">
        <v>238</v>
      </c>
      <c r="B2" s="9"/>
      <c r="C2" s="2"/>
      <c r="D2" s="9"/>
      <c r="G2" s="66" t="str">
        <f ca="1">MID(CELL("filename",G2),FIND("]",CELL("filename",G2))+1,255)</f>
        <v>2.6</v>
      </c>
    </row>
    <row r="3" spans="1:9" ht="15.75" x14ac:dyDescent="0.25">
      <c r="A3" s="2"/>
      <c r="B3" s="9"/>
      <c r="C3" s="9"/>
      <c r="D3" s="9"/>
    </row>
    <row r="5" spans="1:9" ht="15.75" thickBot="1" x14ac:dyDescent="0.25">
      <c r="A5" s="28" t="s">
        <v>89</v>
      </c>
      <c r="B5" s="34">
        <v>2011</v>
      </c>
      <c r="C5" s="34">
        <v>2012</v>
      </c>
      <c r="D5" s="35">
        <v>2013</v>
      </c>
      <c r="E5" s="35">
        <v>2014</v>
      </c>
      <c r="F5" s="35">
        <v>2015</v>
      </c>
      <c r="G5" s="35">
        <v>2016</v>
      </c>
      <c r="H5" s="35">
        <v>2017</v>
      </c>
      <c r="I5" s="35">
        <v>2018</v>
      </c>
    </row>
    <row r="6" spans="1:9" ht="15.75" thickTop="1" x14ac:dyDescent="0.2">
      <c r="A6" s="30" t="s">
        <v>121</v>
      </c>
      <c r="B6" s="31">
        <v>2217</v>
      </c>
      <c r="C6" s="31">
        <v>2409</v>
      </c>
      <c r="D6" s="31">
        <v>2436</v>
      </c>
      <c r="E6" s="31">
        <v>2609</v>
      </c>
      <c r="F6" s="31">
        <v>2567</v>
      </c>
      <c r="G6" s="31">
        <v>2523</v>
      </c>
      <c r="H6" s="31">
        <v>2433</v>
      </c>
      <c r="I6" s="31">
        <v>2334</v>
      </c>
    </row>
    <row r="7" spans="1:9" x14ac:dyDescent="0.2">
      <c r="A7" s="32" t="s">
        <v>122</v>
      </c>
      <c r="B7" s="33">
        <v>196</v>
      </c>
      <c r="C7" s="33">
        <v>200</v>
      </c>
      <c r="D7" s="33">
        <v>279</v>
      </c>
      <c r="E7" s="33">
        <v>268</v>
      </c>
      <c r="F7" s="33">
        <v>261</v>
      </c>
      <c r="G7" s="33">
        <v>273</v>
      </c>
      <c r="H7" s="33">
        <v>240</v>
      </c>
      <c r="I7" s="33">
        <v>272</v>
      </c>
    </row>
    <row r="8" spans="1:9" x14ac:dyDescent="0.2">
      <c r="A8" s="30" t="s">
        <v>123</v>
      </c>
      <c r="B8" s="30">
        <v>110</v>
      </c>
      <c r="C8" s="30">
        <v>108</v>
      </c>
      <c r="D8" s="30">
        <v>137</v>
      </c>
      <c r="E8" s="30">
        <v>120</v>
      </c>
      <c r="F8" s="30">
        <v>131</v>
      </c>
      <c r="G8" s="30">
        <v>141</v>
      </c>
      <c r="H8" s="30">
        <v>153</v>
      </c>
      <c r="I8" s="30">
        <v>151</v>
      </c>
    </row>
    <row r="9" spans="1:9" x14ac:dyDescent="0.2">
      <c r="A9" s="32" t="s">
        <v>124</v>
      </c>
      <c r="B9" s="32">
        <v>897</v>
      </c>
      <c r="C9" s="32">
        <v>954</v>
      </c>
      <c r="D9" s="32">
        <v>1031</v>
      </c>
      <c r="E9" s="32">
        <v>1035</v>
      </c>
      <c r="F9" s="32">
        <v>1084</v>
      </c>
      <c r="G9" s="32">
        <v>1033</v>
      </c>
      <c r="H9" s="32">
        <v>1103</v>
      </c>
      <c r="I9" s="32">
        <v>1209</v>
      </c>
    </row>
    <row r="10" spans="1:9" x14ac:dyDescent="0.2">
      <c r="A10" s="30" t="s">
        <v>196</v>
      </c>
      <c r="B10" s="30">
        <v>107</v>
      </c>
      <c r="C10" s="30">
        <v>144</v>
      </c>
      <c r="D10" s="30">
        <v>168</v>
      </c>
      <c r="E10" s="30">
        <v>198</v>
      </c>
      <c r="F10" s="30">
        <v>188</v>
      </c>
      <c r="G10" s="30">
        <v>192</v>
      </c>
      <c r="H10" s="30">
        <v>271</v>
      </c>
      <c r="I10" s="30">
        <v>253</v>
      </c>
    </row>
    <row r="11" spans="1:9" x14ac:dyDescent="0.2">
      <c r="A11" s="32" t="s">
        <v>126</v>
      </c>
      <c r="B11" s="32">
        <v>201</v>
      </c>
      <c r="C11" s="32">
        <v>186</v>
      </c>
      <c r="D11" s="32">
        <v>202</v>
      </c>
      <c r="E11" s="32">
        <v>272</v>
      </c>
      <c r="F11" s="32">
        <v>258</v>
      </c>
      <c r="G11" s="32">
        <v>257</v>
      </c>
      <c r="H11" s="32">
        <v>242</v>
      </c>
      <c r="I11" s="32">
        <v>223</v>
      </c>
    </row>
    <row r="12" spans="1:9" x14ac:dyDescent="0.2">
      <c r="A12" s="49" t="s">
        <v>129</v>
      </c>
      <c r="B12" s="49">
        <v>3598</v>
      </c>
      <c r="C12" s="49">
        <v>3853</v>
      </c>
      <c r="D12" s="49">
        <v>4023</v>
      </c>
      <c r="E12" s="49">
        <v>3975</v>
      </c>
      <c r="F12" s="49">
        <v>3992</v>
      </c>
      <c r="G12" s="49">
        <v>4096</v>
      </c>
      <c r="H12" s="49">
        <v>4117</v>
      </c>
      <c r="I12" s="49">
        <v>4141</v>
      </c>
    </row>
    <row r="15" spans="1:9" x14ac:dyDescent="0.2">
      <c r="A15" s="50" t="s">
        <v>125</v>
      </c>
      <c r="B15" s="50"/>
      <c r="C15" s="50"/>
      <c r="D15" s="50"/>
      <c r="E15" s="50"/>
      <c r="F15" s="50"/>
      <c r="G15" s="50"/>
      <c r="H15" s="50"/>
    </row>
    <row r="16" spans="1:9" x14ac:dyDescent="0.2">
      <c r="A16" s="50"/>
      <c r="B16" s="50"/>
      <c r="C16" s="50"/>
      <c r="D16" s="50"/>
      <c r="E16" s="50"/>
      <c r="F16" s="50"/>
      <c r="G16" s="50"/>
      <c r="H16" s="50"/>
    </row>
    <row r="17" spans="1:8" x14ac:dyDescent="0.2">
      <c r="A17" s="50" t="s">
        <v>127</v>
      </c>
      <c r="B17" s="50"/>
      <c r="C17" s="50"/>
      <c r="D17" s="50"/>
      <c r="E17" s="50"/>
      <c r="F17" s="50"/>
      <c r="G17" s="50"/>
      <c r="H17" s="50"/>
    </row>
    <row r="18" spans="1:8" x14ac:dyDescent="0.2">
      <c r="A18" s="38"/>
      <c r="B18" s="38"/>
      <c r="C18" s="38"/>
      <c r="D18" s="38"/>
    </row>
    <row r="19" spans="1:8" x14ac:dyDescent="0.2">
      <c r="A19" s="38"/>
      <c r="B19" s="38"/>
      <c r="C19" s="38"/>
      <c r="D19" s="38"/>
    </row>
    <row r="20" spans="1:8" x14ac:dyDescent="0.2">
      <c r="A20" s="38"/>
      <c r="B20" s="38"/>
      <c r="C20" s="38"/>
      <c r="D20" s="38"/>
    </row>
    <row r="21" spans="1:8" x14ac:dyDescent="0.2">
      <c r="A21" s="38"/>
      <c r="B21" s="38"/>
      <c r="C21" s="38"/>
      <c r="D21" s="38"/>
    </row>
    <row r="22" spans="1:8" x14ac:dyDescent="0.2">
      <c r="A22" s="38"/>
    </row>
    <row r="23" spans="1:8" x14ac:dyDescent="0.2">
      <c r="A23" s="38"/>
    </row>
    <row r="24" spans="1:8" x14ac:dyDescent="0.2">
      <c r="A24" s="38"/>
    </row>
    <row r="25" spans="1:8" x14ac:dyDescent="0.2">
      <c r="A25" s="38"/>
    </row>
    <row r="26" spans="1:8" x14ac:dyDescent="0.2">
      <c r="A26" s="38"/>
    </row>
    <row r="27" spans="1:8" x14ac:dyDescent="0.2">
      <c r="A27" s="38"/>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4"/>
  <sheetViews>
    <sheetView showGridLines="0" topLeftCell="A88" workbookViewId="0">
      <selection activeCell="A105" sqref="A105"/>
    </sheetView>
  </sheetViews>
  <sheetFormatPr defaultRowHeight="15" x14ac:dyDescent="0.2"/>
  <cols>
    <col min="1" max="1" width="31.5546875" customWidth="1"/>
    <col min="2" max="2" width="27.88671875" customWidth="1"/>
    <col min="3" max="8" width="8.77734375" customWidth="1"/>
  </cols>
  <sheetData>
    <row r="1" spans="1:8" ht="15.75" x14ac:dyDescent="0.25">
      <c r="B1" s="9"/>
    </row>
    <row r="2" spans="1:8" ht="15.75" x14ac:dyDescent="0.25">
      <c r="A2" s="1" t="s">
        <v>239</v>
      </c>
      <c r="B2" s="9"/>
      <c r="C2" s="36"/>
      <c r="E2" s="66" t="str">
        <f ca="1">MID(CELL("filename",E2),FIND("]",CELL("filename",E2))+1,255)</f>
        <v>2.7</v>
      </c>
    </row>
    <row r="3" spans="1:8" ht="15" customHeight="1" x14ac:dyDescent="0.25">
      <c r="A3" s="2"/>
      <c r="B3" s="9"/>
      <c r="C3" s="1"/>
    </row>
    <row r="4" spans="1:8" x14ac:dyDescent="0.2">
      <c r="C4" s="36"/>
    </row>
    <row r="5" spans="1:8" ht="15.75" thickBot="1" x14ac:dyDescent="0.25">
      <c r="A5" s="89" t="s">
        <v>130</v>
      </c>
      <c r="B5" s="90" t="s">
        <v>90</v>
      </c>
      <c r="C5" s="90" t="s">
        <v>88</v>
      </c>
      <c r="D5" s="90" t="s">
        <v>140</v>
      </c>
      <c r="E5" s="90" t="s">
        <v>158</v>
      </c>
      <c r="F5" s="90" t="s">
        <v>160</v>
      </c>
      <c r="G5" s="91" t="s">
        <v>184</v>
      </c>
      <c r="H5" s="91" t="s">
        <v>228</v>
      </c>
    </row>
    <row r="6" spans="1:8" ht="15.75" thickTop="1" x14ac:dyDescent="0.2">
      <c r="A6" s="92" t="s">
        <v>106</v>
      </c>
      <c r="B6" s="93" t="s">
        <v>100</v>
      </c>
      <c r="C6" s="93">
        <v>33</v>
      </c>
      <c r="D6" s="94">
        <v>24</v>
      </c>
      <c r="E6" s="94">
        <v>26</v>
      </c>
      <c r="F6" s="94">
        <v>23</v>
      </c>
      <c r="G6" s="94">
        <v>28</v>
      </c>
      <c r="H6" s="192">
        <v>26</v>
      </c>
    </row>
    <row r="7" spans="1:8" x14ac:dyDescent="0.2">
      <c r="A7" s="92"/>
      <c r="B7" s="93" t="s">
        <v>95</v>
      </c>
      <c r="C7" s="93">
        <v>32</v>
      </c>
      <c r="D7" s="95">
        <v>36</v>
      </c>
      <c r="E7" s="95">
        <v>24</v>
      </c>
      <c r="F7" s="95">
        <v>49</v>
      </c>
      <c r="G7" s="95">
        <v>34</v>
      </c>
      <c r="H7" s="192">
        <v>38</v>
      </c>
    </row>
    <row r="8" spans="1:8" x14ac:dyDescent="0.2">
      <c r="A8" s="92"/>
      <c r="B8" s="93" t="s">
        <v>133</v>
      </c>
      <c r="C8" s="93">
        <v>1</v>
      </c>
      <c r="D8" s="95">
        <v>1</v>
      </c>
      <c r="E8" s="95"/>
      <c r="F8" s="95"/>
      <c r="G8" s="95"/>
      <c r="H8" s="192">
        <v>2</v>
      </c>
    </row>
    <row r="9" spans="1:8" x14ac:dyDescent="0.2">
      <c r="A9" s="92"/>
      <c r="B9" s="93" t="s">
        <v>35</v>
      </c>
      <c r="C9" s="93">
        <v>13</v>
      </c>
      <c r="D9" s="95">
        <v>9</v>
      </c>
      <c r="E9" s="95">
        <v>8</v>
      </c>
      <c r="F9" s="95">
        <v>23</v>
      </c>
      <c r="G9" s="95">
        <v>20</v>
      </c>
      <c r="H9" s="192">
        <v>18</v>
      </c>
    </row>
    <row r="10" spans="1:8" x14ac:dyDescent="0.2">
      <c r="A10" s="92"/>
      <c r="B10" s="93" t="s">
        <v>96</v>
      </c>
      <c r="C10" s="93">
        <v>6</v>
      </c>
      <c r="D10" s="95">
        <v>10</v>
      </c>
      <c r="E10" s="95">
        <v>11</v>
      </c>
      <c r="F10" s="95">
        <v>14</v>
      </c>
      <c r="G10" s="95">
        <v>18</v>
      </c>
      <c r="H10" s="192">
        <v>16</v>
      </c>
    </row>
    <row r="11" spans="1:8" x14ac:dyDescent="0.2">
      <c r="A11" s="92"/>
      <c r="B11" s="93" t="s">
        <v>94</v>
      </c>
      <c r="C11" s="93">
        <v>19</v>
      </c>
      <c r="D11" s="95">
        <v>11</v>
      </c>
      <c r="E11" s="95">
        <v>13</v>
      </c>
      <c r="F11" s="95">
        <v>10</v>
      </c>
      <c r="G11" s="95">
        <v>12</v>
      </c>
      <c r="H11" s="192">
        <v>14</v>
      </c>
    </row>
    <row r="12" spans="1:8" x14ac:dyDescent="0.2">
      <c r="A12" s="92"/>
      <c r="B12" s="93" t="s">
        <v>97</v>
      </c>
      <c r="C12" s="93">
        <v>12</v>
      </c>
      <c r="D12" s="95">
        <v>5</v>
      </c>
      <c r="E12" s="95">
        <v>11</v>
      </c>
      <c r="F12" s="95">
        <v>5</v>
      </c>
      <c r="G12" s="95">
        <v>7</v>
      </c>
      <c r="H12" s="192">
        <v>7</v>
      </c>
    </row>
    <row r="13" spans="1:8" x14ac:dyDescent="0.2">
      <c r="A13" s="92" t="s">
        <v>107</v>
      </c>
      <c r="B13" s="93" t="s">
        <v>100</v>
      </c>
      <c r="C13" s="93">
        <v>5</v>
      </c>
      <c r="D13" s="94"/>
      <c r="E13" s="94">
        <v>7</v>
      </c>
      <c r="F13" s="94">
        <v>4</v>
      </c>
      <c r="G13" s="94">
        <v>2</v>
      </c>
      <c r="H13" s="192">
        <v>2</v>
      </c>
    </row>
    <row r="14" spans="1:8" x14ac:dyDescent="0.2">
      <c r="A14" s="92"/>
      <c r="B14" s="93" t="s">
        <v>95</v>
      </c>
      <c r="C14" s="93">
        <v>2</v>
      </c>
      <c r="D14" s="95">
        <v>4</v>
      </c>
      <c r="E14" s="95">
        <v>9</v>
      </c>
      <c r="F14" s="95">
        <v>1</v>
      </c>
      <c r="G14" s="95">
        <v>3</v>
      </c>
      <c r="H14" s="192"/>
    </row>
    <row r="15" spans="1:8" x14ac:dyDescent="0.2">
      <c r="A15" s="92"/>
      <c r="B15" s="93" t="s">
        <v>35</v>
      </c>
      <c r="C15" s="93">
        <v>91</v>
      </c>
      <c r="D15" s="95">
        <v>96</v>
      </c>
      <c r="E15" s="95">
        <v>92</v>
      </c>
      <c r="F15" s="95">
        <v>102</v>
      </c>
      <c r="G15" s="95">
        <v>98</v>
      </c>
      <c r="H15" s="192">
        <v>114</v>
      </c>
    </row>
    <row r="16" spans="1:8" x14ac:dyDescent="0.2">
      <c r="A16" s="92"/>
      <c r="B16" s="93" t="s">
        <v>101</v>
      </c>
      <c r="C16" s="93">
        <v>51</v>
      </c>
      <c r="D16" s="95">
        <v>38</v>
      </c>
      <c r="E16" s="95">
        <v>55</v>
      </c>
      <c r="F16" s="95">
        <v>43</v>
      </c>
      <c r="G16" s="95">
        <v>56</v>
      </c>
      <c r="H16" s="192">
        <v>56</v>
      </c>
    </row>
    <row r="17" spans="1:8" x14ac:dyDescent="0.2">
      <c r="A17" s="92"/>
      <c r="B17" s="93" t="s">
        <v>97</v>
      </c>
      <c r="C17" s="93">
        <v>98</v>
      </c>
      <c r="D17" s="95">
        <v>99</v>
      </c>
      <c r="E17" s="95">
        <v>106</v>
      </c>
      <c r="F17" s="95">
        <v>114</v>
      </c>
      <c r="G17" s="95">
        <v>123</v>
      </c>
      <c r="H17" s="192">
        <v>116</v>
      </c>
    </row>
    <row r="18" spans="1:8" x14ac:dyDescent="0.2">
      <c r="A18" s="92"/>
      <c r="B18" s="93" t="s">
        <v>98</v>
      </c>
      <c r="C18" s="93"/>
      <c r="D18" s="95"/>
      <c r="E18" s="95"/>
      <c r="F18" s="95"/>
      <c r="G18" s="96">
        <v>2</v>
      </c>
      <c r="H18" s="192"/>
    </row>
    <row r="19" spans="1:8" x14ac:dyDescent="0.2">
      <c r="A19" s="92" t="s">
        <v>108</v>
      </c>
      <c r="B19" s="93" t="s">
        <v>99</v>
      </c>
      <c r="C19" s="93">
        <v>113</v>
      </c>
      <c r="D19" s="94">
        <v>92</v>
      </c>
      <c r="E19" s="94">
        <v>126</v>
      </c>
      <c r="F19" s="94">
        <v>102</v>
      </c>
      <c r="G19" s="94">
        <v>97</v>
      </c>
      <c r="H19" s="192">
        <v>110</v>
      </c>
    </row>
    <row r="20" spans="1:8" x14ac:dyDescent="0.2">
      <c r="A20" s="92"/>
      <c r="B20" s="93" t="s">
        <v>95</v>
      </c>
      <c r="C20" s="93">
        <v>47</v>
      </c>
      <c r="D20" s="95">
        <v>53</v>
      </c>
      <c r="E20" s="95">
        <v>32</v>
      </c>
      <c r="F20" s="95">
        <v>48</v>
      </c>
      <c r="G20" s="95">
        <v>30</v>
      </c>
      <c r="H20" s="192">
        <v>76</v>
      </c>
    </row>
    <row r="21" spans="1:8" x14ac:dyDescent="0.2">
      <c r="A21" s="92"/>
      <c r="B21" s="93" t="s">
        <v>103</v>
      </c>
      <c r="C21" s="93">
        <v>6</v>
      </c>
      <c r="D21" s="95">
        <v>9</v>
      </c>
      <c r="E21" s="95">
        <v>2</v>
      </c>
      <c r="F21" s="95">
        <v>10</v>
      </c>
      <c r="G21" s="95">
        <v>14</v>
      </c>
      <c r="H21" s="192">
        <v>9</v>
      </c>
    </row>
    <row r="22" spans="1:8" x14ac:dyDescent="0.2">
      <c r="A22" s="92"/>
      <c r="B22" s="93" t="s">
        <v>35</v>
      </c>
      <c r="C22" s="93">
        <v>183</v>
      </c>
      <c r="D22" s="95">
        <v>99</v>
      </c>
      <c r="E22" s="95">
        <v>173</v>
      </c>
      <c r="F22" s="95">
        <v>132</v>
      </c>
      <c r="G22" s="95">
        <v>177</v>
      </c>
      <c r="H22" s="192">
        <v>172</v>
      </c>
    </row>
    <row r="23" spans="1:8" x14ac:dyDescent="0.2">
      <c r="A23" s="92"/>
      <c r="B23" s="93" t="s">
        <v>101</v>
      </c>
      <c r="C23" s="93">
        <v>10</v>
      </c>
      <c r="D23" s="95">
        <v>4</v>
      </c>
      <c r="E23" s="95">
        <v>5</v>
      </c>
      <c r="F23" s="95">
        <v>6</v>
      </c>
      <c r="G23" s="95">
        <v>9</v>
      </c>
      <c r="H23" s="192">
        <v>3</v>
      </c>
    </row>
    <row r="24" spans="1:8" x14ac:dyDescent="0.2">
      <c r="A24" s="92"/>
      <c r="B24" s="93" t="s">
        <v>96</v>
      </c>
      <c r="C24" s="93">
        <v>16</v>
      </c>
      <c r="D24" s="95">
        <v>18</v>
      </c>
      <c r="E24" s="95">
        <v>23</v>
      </c>
      <c r="F24" s="95">
        <v>21</v>
      </c>
      <c r="G24" s="95">
        <v>23</v>
      </c>
      <c r="H24" s="192">
        <v>22</v>
      </c>
    </row>
    <row r="25" spans="1:8" x14ac:dyDescent="0.2">
      <c r="A25" s="92"/>
      <c r="B25" s="93" t="s">
        <v>94</v>
      </c>
      <c r="C25" s="93">
        <v>26</v>
      </c>
      <c r="D25" s="95">
        <v>24</v>
      </c>
      <c r="E25" s="95">
        <v>34</v>
      </c>
      <c r="F25" s="95">
        <v>27</v>
      </c>
      <c r="G25" s="95">
        <v>25</v>
      </c>
      <c r="H25" s="192">
        <v>10</v>
      </c>
    </row>
    <row r="26" spans="1:8" x14ac:dyDescent="0.2">
      <c r="A26" s="92"/>
      <c r="B26" s="93" t="s">
        <v>98</v>
      </c>
      <c r="C26" s="93">
        <v>23</v>
      </c>
      <c r="D26" s="95">
        <v>9</v>
      </c>
      <c r="E26" s="95">
        <v>26</v>
      </c>
      <c r="F26" s="95">
        <v>20</v>
      </c>
      <c r="G26" s="95">
        <v>18</v>
      </c>
      <c r="H26" s="192">
        <v>22</v>
      </c>
    </row>
    <row r="27" spans="1:8" x14ac:dyDescent="0.2">
      <c r="A27" s="92"/>
      <c r="B27" s="93" t="s">
        <v>97</v>
      </c>
      <c r="C27" s="93">
        <v>42</v>
      </c>
      <c r="D27" s="95">
        <v>88</v>
      </c>
      <c r="E27" s="95">
        <v>55</v>
      </c>
      <c r="F27" s="95">
        <v>114</v>
      </c>
      <c r="G27" s="95">
        <v>64</v>
      </c>
      <c r="H27" s="192">
        <v>78</v>
      </c>
    </row>
    <row r="28" spans="1:8" x14ac:dyDescent="0.2">
      <c r="A28" s="92"/>
      <c r="B28" s="93" t="s">
        <v>102</v>
      </c>
      <c r="C28" s="93">
        <v>28</v>
      </c>
      <c r="D28" s="95">
        <v>26</v>
      </c>
      <c r="E28" s="95">
        <v>26</v>
      </c>
      <c r="F28" s="95">
        <v>22</v>
      </c>
      <c r="G28" s="95">
        <v>29</v>
      </c>
      <c r="H28" s="192">
        <v>35</v>
      </c>
    </row>
    <row r="29" spans="1:8" x14ac:dyDescent="0.2">
      <c r="A29" s="92"/>
      <c r="B29" s="93" t="s">
        <v>104</v>
      </c>
      <c r="C29" s="93">
        <v>7</v>
      </c>
      <c r="D29" s="95">
        <v>11</v>
      </c>
      <c r="E29" s="95">
        <v>5</v>
      </c>
      <c r="F29" s="95">
        <v>7</v>
      </c>
      <c r="G29" s="95">
        <v>9</v>
      </c>
      <c r="H29" s="192">
        <v>12</v>
      </c>
    </row>
    <row r="30" spans="1:8" x14ac:dyDescent="0.2">
      <c r="A30" s="92" t="s">
        <v>60</v>
      </c>
      <c r="B30" s="93" t="s">
        <v>99</v>
      </c>
      <c r="C30" s="93">
        <v>4</v>
      </c>
      <c r="D30" s="95">
        <v>9</v>
      </c>
      <c r="E30" s="95">
        <v>13</v>
      </c>
      <c r="F30" s="95">
        <v>8</v>
      </c>
      <c r="G30" s="95">
        <v>16</v>
      </c>
      <c r="H30" s="192">
        <v>17</v>
      </c>
    </row>
    <row r="31" spans="1:8" x14ac:dyDescent="0.2">
      <c r="A31" s="92"/>
      <c r="B31" s="93" t="s">
        <v>95</v>
      </c>
      <c r="C31" s="93">
        <v>29</v>
      </c>
      <c r="D31" s="94">
        <v>45</v>
      </c>
      <c r="E31" s="94">
        <v>32</v>
      </c>
      <c r="F31" s="94">
        <v>39</v>
      </c>
      <c r="G31" s="94">
        <v>25</v>
      </c>
      <c r="H31" s="192">
        <v>39</v>
      </c>
    </row>
    <row r="32" spans="1:8" x14ac:dyDescent="0.2">
      <c r="A32" s="92"/>
      <c r="B32" s="93" t="s">
        <v>134</v>
      </c>
      <c r="C32" s="93"/>
      <c r="D32" s="95"/>
      <c r="E32" s="95">
        <v>2</v>
      </c>
      <c r="F32" s="95">
        <v>1</v>
      </c>
      <c r="G32" s="95">
        <v>1</v>
      </c>
      <c r="H32" s="192">
        <v>2</v>
      </c>
    </row>
    <row r="33" spans="1:8" x14ac:dyDescent="0.2">
      <c r="A33" s="92"/>
      <c r="B33" s="93" t="s">
        <v>35</v>
      </c>
      <c r="C33" s="93">
        <v>74</v>
      </c>
      <c r="D33" s="95">
        <v>73</v>
      </c>
      <c r="E33" s="95">
        <v>56</v>
      </c>
      <c r="F33" s="95">
        <v>59</v>
      </c>
      <c r="G33" s="95">
        <v>87</v>
      </c>
      <c r="H33" s="192">
        <v>83</v>
      </c>
    </row>
    <row r="34" spans="1:8" x14ac:dyDescent="0.2">
      <c r="A34" s="92"/>
      <c r="B34" s="93" t="s">
        <v>101</v>
      </c>
      <c r="C34" s="93">
        <v>16</v>
      </c>
      <c r="D34" s="95">
        <v>13</v>
      </c>
      <c r="E34" s="95">
        <v>13</v>
      </c>
      <c r="F34" s="95">
        <v>9</v>
      </c>
      <c r="G34" s="95">
        <v>2</v>
      </c>
      <c r="H34" s="192">
        <v>4</v>
      </c>
    </row>
    <row r="35" spans="1:8" x14ac:dyDescent="0.2">
      <c r="A35" s="92"/>
      <c r="B35" s="93" t="s">
        <v>96</v>
      </c>
      <c r="C35" s="93">
        <v>25</v>
      </c>
      <c r="D35" s="95">
        <v>27</v>
      </c>
      <c r="E35" s="95">
        <v>25</v>
      </c>
      <c r="F35" s="95">
        <v>30</v>
      </c>
      <c r="G35" s="95">
        <v>31</v>
      </c>
      <c r="H35" s="192">
        <v>16</v>
      </c>
    </row>
    <row r="36" spans="1:8" x14ac:dyDescent="0.2">
      <c r="A36" s="92"/>
      <c r="B36" s="93" t="s">
        <v>14</v>
      </c>
      <c r="C36" s="93"/>
      <c r="D36" s="95"/>
      <c r="E36" s="95"/>
      <c r="F36" s="95">
        <v>3</v>
      </c>
      <c r="G36" s="95"/>
      <c r="H36" s="192"/>
    </row>
    <row r="37" spans="1:8" x14ac:dyDescent="0.2">
      <c r="A37" s="92"/>
      <c r="B37" s="93" t="s">
        <v>94</v>
      </c>
      <c r="C37" s="93">
        <v>9</v>
      </c>
      <c r="D37" s="95">
        <v>10</v>
      </c>
      <c r="E37" s="95">
        <v>7</v>
      </c>
      <c r="F37" s="95">
        <v>6</v>
      </c>
      <c r="G37" s="95">
        <v>9</v>
      </c>
      <c r="H37" s="192">
        <v>15</v>
      </c>
    </row>
    <row r="38" spans="1:8" x14ac:dyDescent="0.2">
      <c r="A38" s="92"/>
      <c r="B38" s="93" t="s">
        <v>98</v>
      </c>
      <c r="C38" s="93">
        <v>47</v>
      </c>
      <c r="D38" s="95">
        <v>44</v>
      </c>
      <c r="E38" s="95">
        <v>27</v>
      </c>
      <c r="F38" s="95">
        <v>39</v>
      </c>
      <c r="G38" s="95">
        <v>31</v>
      </c>
      <c r="H38" s="192">
        <v>29</v>
      </c>
    </row>
    <row r="39" spans="1:8" x14ac:dyDescent="0.2">
      <c r="A39" s="92"/>
      <c r="B39" s="93" t="s">
        <v>97</v>
      </c>
      <c r="C39" s="93">
        <v>15</v>
      </c>
      <c r="D39" s="95">
        <v>48</v>
      </c>
      <c r="E39" s="95">
        <v>24</v>
      </c>
      <c r="F39" s="95">
        <v>22</v>
      </c>
      <c r="G39" s="95">
        <v>19</v>
      </c>
      <c r="H39" s="192">
        <v>13</v>
      </c>
    </row>
    <row r="40" spans="1:8" x14ac:dyDescent="0.2">
      <c r="A40" s="92" t="s">
        <v>109</v>
      </c>
      <c r="B40" s="93" t="s">
        <v>99</v>
      </c>
      <c r="C40" s="93">
        <v>19</v>
      </c>
      <c r="D40" s="94">
        <v>25</v>
      </c>
      <c r="E40" s="94">
        <v>26</v>
      </c>
      <c r="F40" s="94">
        <v>23</v>
      </c>
      <c r="G40" s="94">
        <v>32</v>
      </c>
      <c r="H40" s="192">
        <v>38</v>
      </c>
    </row>
    <row r="41" spans="1:8" x14ac:dyDescent="0.2">
      <c r="A41" s="92"/>
      <c r="B41" s="93" t="s">
        <v>100</v>
      </c>
      <c r="C41" s="93"/>
      <c r="D41" s="95"/>
      <c r="E41" s="95"/>
      <c r="F41" s="95">
        <v>1</v>
      </c>
      <c r="G41" s="95">
        <v>1</v>
      </c>
      <c r="H41" s="192"/>
    </row>
    <row r="42" spans="1:8" x14ac:dyDescent="0.2">
      <c r="A42" s="92"/>
      <c r="B42" s="93" t="s">
        <v>95</v>
      </c>
      <c r="C42" s="93">
        <v>51</v>
      </c>
      <c r="D42" s="95">
        <v>48</v>
      </c>
      <c r="E42" s="95">
        <v>42</v>
      </c>
      <c r="F42" s="95">
        <v>47</v>
      </c>
      <c r="G42" s="95">
        <v>30</v>
      </c>
      <c r="H42" s="192">
        <v>26</v>
      </c>
    </row>
    <row r="43" spans="1:8" x14ac:dyDescent="0.2">
      <c r="A43" s="92"/>
      <c r="B43" s="93" t="s">
        <v>35</v>
      </c>
      <c r="C43" s="93">
        <v>149</v>
      </c>
      <c r="D43" s="95">
        <v>126</v>
      </c>
      <c r="E43" s="95">
        <v>160</v>
      </c>
      <c r="F43" s="95">
        <v>116</v>
      </c>
      <c r="G43" s="95">
        <v>133</v>
      </c>
      <c r="H43" s="192">
        <v>152</v>
      </c>
    </row>
    <row r="44" spans="1:8" x14ac:dyDescent="0.2">
      <c r="A44" s="92"/>
      <c r="B44" s="93" t="s">
        <v>96</v>
      </c>
      <c r="C44" s="93">
        <v>113</v>
      </c>
      <c r="D44" s="95">
        <v>78</v>
      </c>
      <c r="E44" s="95">
        <v>80</v>
      </c>
      <c r="F44" s="95">
        <v>138</v>
      </c>
      <c r="G44" s="95">
        <v>111</v>
      </c>
      <c r="H44" s="192">
        <v>78</v>
      </c>
    </row>
    <row r="45" spans="1:8" x14ac:dyDescent="0.2">
      <c r="A45" s="92"/>
      <c r="B45" s="93" t="s">
        <v>94</v>
      </c>
      <c r="C45" s="93">
        <v>8</v>
      </c>
      <c r="D45" s="95">
        <v>6</v>
      </c>
      <c r="E45" s="95">
        <v>3</v>
      </c>
      <c r="F45" s="95">
        <v>8</v>
      </c>
      <c r="G45" s="95">
        <v>7</v>
      </c>
      <c r="H45" s="192">
        <v>4</v>
      </c>
    </row>
    <row r="46" spans="1:8" x14ac:dyDescent="0.2">
      <c r="A46" s="92"/>
      <c r="B46" s="93" t="s">
        <v>98</v>
      </c>
      <c r="C46" s="93">
        <v>14</v>
      </c>
      <c r="D46" s="95">
        <v>13</v>
      </c>
      <c r="E46" s="95">
        <v>21</v>
      </c>
      <c r="F46" s="95">
        <v>21</v>
      </c>
      <c r="G46" s="95">
        <v>17</v>
      </c>
      <c r="H46" s="192">
        <v>17</v>
      </c>
    </row>
    <row r="47" spans="1:8" x14ac:dyDescent="0.2">
      <c r="A47" s="92"/>
      <c r="B47" s="93" t="s">
        <v>97</v>
      </c>
      <c r="C47" s="93">
        <v>35</v>
      </c>
      <c r="D47" s="95">
        <v>9</v>
      </c>
      <c r="E47" s="95">
        <v>13</v>
      </c>
      <c r="F47" s="95">
        <v>14</v>
      </c>
      <c r="G47" s="95">
        <v>16</v>
      </c>
      <c r="H47" s="192">
        <v>13</v>
      </c>
    </row>
    <row r="48" spans="1:8" x14ac:dyDescent="0.2">
      <c r="A48" s="92" t="s">
        <v>110</v>
      </c>
      <c r="B48" s="93" t="s">
        <v>99</v>
      </c>
      <c r="C48" s="93">
        <v>32</v>
      </c>
      <c r="D48" s="94">
        <v>56</v>
      </c>
      <c r="E48" s="94">
        <v>51</v>
      </c>
      <c r="F48" s="94">
        <v>54</v>
      </c>
      <c r="G48" s="94">
        <v>59</v>
      </c>
      <c r="H48" s="192">
        <v>74</v>
      </c>
    </row>
    <row r="49" spans="1:8" x14ac:dyDescent="0.2">
      <c r="A49" s="92"/>
      <c r="B49" s="93" t="s">
        <v>95</v>
      </c>
      <c r="C49" s="93">
        <v>52</v>
      </c>
      <c r="D49" s="95">
        <v>58</v>
      </c>
      <c r="E49" s="95">
        <v>52</v>
      </c>
      <c r="F49" s="95">
        <v>53</v>
      </c>
      <c r="G49" s="95">
        <v>55</v>
      </c>
      <c r="H49" s="192">
        <v>53</v>
      </c>
    </row>
    <row r="50" spans="1:8" x14ac:dyDescent="0.2">
      <c r="A50" s="92"/>
      <c r="B50" s="93" t="s">
        <v>103</v>
      </c>
      <c r="C50" s="93">
        <v>4</v>
      </c>
      <c r="D50" s="95">
        <v>3</v>
      </c>
      <c r="E50" s="95">
        <v>2</v>
      </c>
      <c r="F50" s="95">
        <v>2</v>
      </c>
      <c r="G50" s="95">
        <v>1</v>
      </c>
      <c r="H50" s="192">
        <v>6</v>
      </c>
    </row>
    <row r="51" spans="1:8" x14ac:dyDescent="0.2">
      <c r="A51" s="92"/>
      <c r="B51" s="93" t="s">
        <v>19</v>
      </c>
      <c r="C51" s="93"/>
      <c r="D51" s="95">
        <v>22</v>
      </c>
      <c r="E51" s="95">
        <v>18</v>
      </c>
      <c r="F51" s="95"/>
      <c r="G51" s="95">
        <v>13</v>
      </c>
      <c r="H51" s="192">
        <v>10</v>
      </c>
    </row>
    <row r="52" spans="1:8" x14ac:dyDescent="0.2">
      <c r="A52" s="92"/>
      <c r="B52" s="93" t="s">
        <v>35</v>
      </c>
      <c r="C52" s="93">
        <v>205</v>
      </c>
      <c r="D52" s="95">
        <v>156</v>
      </c>
      <c r="E52" s="95">
        <v>185</v>
      </c>
      <c r="F52" s="95">
        <v>194</v>
      </c>
      <c r="G52" s="95">
        <v>209</v>
      </c>
      <c r="H52" s="192">
        <v>240</v>
      </c>
    </row>
    <row r="53" spans="1:8" x14ac:dyDescent="0.2">
      <c r="A53" s="92"/>
      <c r="B53" s="93" t="s">
        <v>101</v>
      </c>
      <c r="C53" s="93">
        <v>19</v>
      </c>
      <c r="D53" s="95">
        <v>19</v>
      </c>
      <c r="E53" s="95">
        <v>23</v>
      </c>
      <c r="F53" s="95">
        <v>27</v>
      </c>
      <c r="G53" s="95">
        <v>4</v>
      </c>
      <c r="H53" s="192">
        <v>2</v>
      </c>
    </row>
    <row r="54" spans="1:8" x14ac:dyDescent="0.2">
      <c r="A54" s="92"/>
      <c r="B54" s="93" t="s">
        <v>96</v>
      </c>
      <c r="C54" s="93">
        <v>34</v>
      </c>
      <c r="D54" s="95">
        <v>46</v>
      </c>
      <c r="E54" s="95">
        <v>53</v>
      </c>
      <c r="F54" s="95">
        <v>48</v>
      </c>
      <c r="G54" s="95">
        <v>48</v>
      </c>
      <c r="H54" s="192">
        <v>36</v>
      </c>
    </row>
    <row r="55" spans="1:8" x14ac:dyDescent="0.2">
      <c r="A55" s="92"/>
      <c r="B55" s="93" t="s">
        <v>94</v>
      </c>
      <c r="C55" s="93">
        <v>127</v>
      </c>
      <c r="D55" s="95">
        <v>139</v>
      </c>
      <c r="E55" s="95">
        <v>144</v>
      </c>
      <c r="F55" s="95">
        <v>151</v>
      </c>
      <c r="G55" s="95">
        <v>138</v>
      </c>
      <c r="H55" s="192">
        <v>139</v>
      </c>
    </row>
    <row r="56" spans="1:8" x14ac:dyDescent="0.2">
      <c r="A56" s="92"/>
      <c r="B56" s="93" t="s">
        <v>97</v>
      </c>
      <c r="C56" s="93">
        <v>5</v>
      </c>
      <c r="D56" s="95">
        <v>7</v>
      </c>
      <c r="E56" s="95">
        <v>4</v>
      </c>
      <c r="F56" s="95">
        <v>13</v>
      </c>
      <c r="G56" s="95">
        <v>11</v>
      </c>
      <c r="H56" s="192">
        <v>9</v>
      </c>
    </row>
    <row r="57" spans="1:8" x14ac:dyDescent="0.2">
      <c r="A57" s="92"/>
      <c r="B57" s="93" t="s">
        <v>102</v>
      </c>
      <c r="C57" s="93">
        <v>5</v>
      </c>
      <c r="D57" s="95">
        <v>4</v>
      </c>
      <c r="E57" s="95">
        <v>3</v>
      </c>
      <c r="F57" s="95">
        <v>1</v>
      </c>
      <c r="G57" s="95">
        <v>1</v>
      </c>
      <c r="H57" s="192"/>
    </row>
    <row r="58" spans="1:8" x14ac:dyDescent="0.2">
      <c r="A58" s="92" t="s">
        <v>111</v>
      </c>
      <c r="B58" s="93" t="s">
        <v>99</v>
      </c>
      <c r="C58" s="93">
        <v>31</v>
      </c>
      <c r="D58" s="94">
        <v>34</v>
      </c>
      <c r="E58" s="94">
        <v>26</v>
      </c>
      <c r="F58" s="94">
        <v>30</v>
      </c>
      <c r="G58" s="94">
        <v>44</v>
      </c>
      <c r="H58" s="192">
        <v>44</v>
      </c>
    </row>
    <row r="59" spans="1:8" x14ac:dyDescent="0.2">
      <c r="A59" s="92"/>
      <c r="B59" s="93" t="s">
        <v>100</v>
      </c>
      <c r="C59" s="93">
        <v>8</v>
      </c>
      <c r="D59" s="95">
        <v>4</v>
      </c>
      <c r="E59" s="95"/>
      <c r="F59" s="95">
        <v>2</v>
      </c>
      <c r="G59" s="95"/>
      <c r="H59" s="192">
        <v>3</v>
      </c>
    </row>
    <row r="60" spans="1:8" x14ac:dyDescent="0.2">
      <c r="A60" s="92"/>
      <c r="B60" s="93" t="s">
        <v>95</v>
      </c>
      <c r="C60" s="93">
        <v>15</v>
      </c>
      <c r="D60" s="95">
        <v>9</v>
      </c>
      <c r="E60" s="95">
        <v>5</v>
      </c>
      <c r="F60" s="95">
        <v>17</v>
      </c>
      <c r="G60" s="95">
        <v>3</v>
      </c>
      <c r="H60" s="192">
        <v>7</v>
      </c>
    </row>
    <row r="61" spans="1:8" x14ac:dyDescent="0.2">
      <c r="A61" s="92"/>
      <c r="B61" s="93" t="s">
        <v>35</v>
      </c>
      <c r="C61" s="93">
        <v>36</v>
      </c>
      <c r="D61" s="95">
        <v>41</v>
      </c>
      <c r="E61" s="95">
        <v>37</v>
      </c>
      <c r="F61" s="95">
        <v>32</v>
      </c>
      <c r="G61" s="95">
        <v>30</v>
      </c>
      <c r="H61" s="192">
        <v>17</v>
      </c>
    </row>
    <row r="62" spans="1:8" x14ac:dyDescent="0.2">
      <c r="A62" s="92"/>
      <c r="B62" s="93" t="s">
        <v>101</v>
      </c>
      <c r="C62" s="93">
        <v>6</v>
      </c>
      <c r="D62" s="95">
        <v>6</v>
      </c>
      <c r="E62" s="95">
        <v>4</v>
      </c>
      <c r="F62" s="95">
        <v>4</v>
      </c>
      <c r="G62" s="95">
        <v>6</v>
      </c>
      <c r="H62" s="192">
        <v>1</v>
      </c>
    </row>
    <row r="63" spans="1:8" x14ac:dyDescent="0.2">
      <c r="A63" s="92"/>
      <c r="B63" s="93" t="s">
        <v>96</v>
      </c>
      <c r="C63" s="93">
        <v>9</v>
      </c>
      <c r="D63" s="95">
        <v>11</v>
      </c>
      <c r="E63" s="95">
        <v>10</v>
      </c>
      <c r="F63" s="95">
        <v>9</v>
      </c>
      <c r="G63" s="95">
        <v>12</v>
      </c>
      <c r="H63" s="192">
        <v>7</v>
      </c>
    </row>
    <row r="64" spans="1:8" x14ac:dyDescent="0.2">
      <c r="A64" s="92"/>
      <c r="B64" s="93" t="s">
        <v>94</v>
      </c>
      <c r="C64" s="93">
        <v>19</v>
      </c>
      <c r="D64" s="95">
        <v>13</v>
      </c>
      <c r="E64" s="95">
        <v>12</v>
      </c>
      <c r="F64" s="95">
        <v>9</v>
      </c>
      <c r="G64" s="95">
        <v>15</v>
      </c>
      <c r="H64" s="192">
        <v>5</v>
      </c>
    </row>
    <row r="65" spans="1:8" x14ac:dyDescent="0.2">
      <c r="A65" s="92"/>
      <c r="B65" s="93" t="s">
        <v>98</v>
      </c>
      <c r="C65" s="93">
        <v>13</v>
      </c>
      <c r="D65" s="95">
        <v>13</v>
      </c>
      <c r="E65" s="95">
        <v>10</v>
      </c>
      <c r="F65" s="95">
        <v>10</v>
      </c>
      <c r="G65" s="95">
        <v>11</v>
      </c>
      <c r="H65" s="192">
        <v>12</v>
      </c>
    </row>
    <row r="66" spans="1:8" x14ac:dyDescent="0.2">
      <c r="A66" s="92"/>
      <c r="B66" s="93" t="s">
        <v>97</v>
      </c>
      <c r="C66" s="93">
        <v>15</v>
      </c>
      <c r="D66" s="95">
        <v>21</v>
      </c>
      <c r="E66" s="95">
        <v>12</v>
      </c>
      <c r="F66" s="95">
        <v>14</v>
      </c>
      <c r="G66" s="95">
        <v>12</v>
      </c>
      <c r="H66" s="192">
        <v>13</v>
      </c>
    </row>
    <row r="67" spans="1:8" x14ac:dyDescent="0.2">
      <c r="A67" s="51"/>
      <c r="B67" s="192" t="s">
        <v>14</v>
      </c>
      <c r="C67" s="51"/>
      <c r="D67" s="51"/>
      <c r="E67" s="51"/>
      <c r="F67" s="51"/>
      <c r="G67" s="109"/>
      <c r="H67" s="192">
        <v>4</v>
      </c>
    </row>
    <row r="68" spans="1:8" x14ac:dyDescent="0.2">
      <c r="A68" s="92" t="s">
        <v>112</v>
      </c>
      <c r="B68" s="93" t="s">
        <v>99</v>
      </c>
      <c r="C68" s="93">
        <v>18</v>
      </c>
      <c r="D68" s="94">
        <v>28</v>
      </c>
      <c r="E68" s="94">
        <v>31</v>
      </c>
      <c r="F68" s="94">
        <v>21</v>
      </c>
      <c r="G68" s="94">
        <v>21</v>
      </c>
      <c r="H68" s="192">
        <v>19</v>
      </c>
    </row>
    <row r="69" spans="1:8" x14ac:dyDescent="0.2">
      <c r="A69" s="92"/>
      <c r="B69" s="93" t="s">
        <v>100</v>
      </c>
      <c r="C69" s="93">
        <v>27</v>
      </c>
      <c r="D69" s="95">
        <v>9</v>
      </c>
      <c r="E69" s="95">
        <v>10</v>
      </c>
      <c r="F69" s="95">
        <v>16</v>
      </c>
      <c r="G69" s="95">
        <v>24</v>
      </c>
      <c r="H69" s="192">
        <v>11</v>
      </c>
    </row>
    <row r="70" spans="1:8" x14ac:dyDescent="0.2">
      <c r="A70" s="92"/>
      <c r="B70" s="93" t="s">
        <v>95</v>
      </c>
      <c r="C70" s="93">
        <v>30</v>
      </c>
      <c r="D70" s="95">
        <v>23</v>
      </c>
      <c r="E70" s="95">
        <v>33</v>
      </c>
      <c r="F70" s="95">
        <v>25</v>
      </c>
      <c r="G70" s="95">
        <v>27</v>
      </c>
      <c r="H70" s="192">
        <v>23</v>
      </c>
    </row>
    <row r="71" spans="1:8" x14ac:dyDescent="0.2">
      <c r="A71" s="92"/>
      <c r="B71" s="93" t="s">
        <v>103</v>
      </c>
      <c r="C71" s="93"/>
      <c r="D71" s="95">
        <v>4</v>
      </c>
      <c r="E71" s="95">
        <v>5</v>
      </c>
      <c r="F71" s="95">
        <v>12</v>
      </c>
      <c r="G71" s="95">
        <v>12</v>
      </c>
      <c r="H71" s="192">
        <v>47</v>
      </c>
    </row>
    <row r="72" spans="1:8" x14ac:dyDescent="0.2">
      <c r="A72" s="92"/>
      <c r="B72" s="93" t="s">
        <v>35</v>
      </c>
      <c r="C72" s="93">
        <v>32</v>
      </c>
      <c r="D72" s="95">
        <v>59</v>
      </c>
      <c r="E72" s="95">
        <v>32</v>
      </c>
      <c r="F72" s="95">
        <v>35</v>
      </c>
      <c r="G72" s="95">
        <v>34</v>
      </c>
      <c r="H72" s="192">
        <v>27</v>
      </c>
    </row>
    <row r="73" spans="1:8" x14ac:dyDescent="0.2">
      <c r="A73" s="92"/>
      <c r="B73" s="93" t="s">
        <v>101</v>
      </c>
      <c r="C73" s="93">
        <v>6</v>
      </c>
      <c r="D73" s="95">
        <v>18</v>
      </c>
      <c r="E73" s="95">
        <v>6</v>
      </c>
      <c r="F73" s="95">
        <v>3</v>
      </c>
      <c r="G73" s="95">
        <v>5</v>
      </c>
      <c r="H73" s="192">
        <v>1</v>
      </c>
    </row>
    <row r="74" spans="1:8" x14ac:dyDescent="0.2">
      <c r="A74" s="92"/>
      <c r="B74" s="93" t="s">
        <v>96</v>
      </c>
      <c r="C74" s="93">
        <v>10</v>
      </c>
      <c r="D74" s="95">
        <v>22</v>
      </c>
      <c r="E74" s="95">
        <v>29</v>
      </c>
      <c r="F74" s="95">
        <v>21</v>
      </c>
      <c r="G74" s="95">
        <v>26</v>
      </c>
      <c r="H74" s="192">
        <v>27</v>
      </c>
    </row>
    <row r="75" spans="1:8" x14ac:dyDescent="0.2">
      <c r="A75" s="92"/>
      <c r="B75" s="93" t="s">
        <v>94</v>
      </c>
      <c r="C75" s="93">
        <v>22</v>
      </c>
      <c r="D75" s="95">
        <v>28</v>
      </c>
      <c r="E75" s="95">
        <v>24</v>
      </c>
      <c r="F75" s="95">
        <v>16</v>
      </c>
      <c r="G75" s="95">
        <v>20</v>
      </c>
      <c r="H75" s="192">
        <v>28</v>
      </c>
    </row>
    <row r="76" spans="1:8" x14ac:dyDescent="0.2">
      <c r="A76" s="92"/>
      <c r="B76" s="93" t="s">
        <v>98</v>
      </c>
      <c r="C76" s="93">
        <v>24</v>
      </c>
      <c r="D76" s="95">
        <v>20</v>
      </c>
      <c r="E76" s="95">
        <v>11</v>
      </c>
      <c r="F76" s="95">
        <v>13</v>
      </c>
      <c r="G76" s="95">
        <v>24</v>
      </c>
      <c r="H76" s="192">
        <v>15</v>
      </c>
    </row>
    <row r="77" spans="1:8" x14ac:dyDescent="0.2">
      <c r="A77" s="92"/>
      <c r="B77" s="93" t="s">
        <v>97</v>
      </c>
      <c r="C77" s="93">
        <v>8</v>
      </c>
      <c r="D77" s="95">
        <v>26</v>
      </c>
      <c r="E77" s="95">
        <v>23</v>
      </c>
      <c r="F77" s="95">
        <v>29</v>
      </c>
      <c r="G77" s="95">
        <v>28</v>
      </c>
      <c r="H77" s="192">
        <v>24</v>
      </c>
    </row>
    <row r="78" spans="1:8" x14ac:dyDescent="0.2">
      <c r="A78" s="92" t="s">
        <v>113</v>
      </c>
      <c r="B78" s="93" t="s">
        <v>99</v>
      </c>
      <c r="C78" s="93">
        <v>37</v>
      </c>
      <c r="D78" s="94">
        <v>36</v>
      </c>
      <c r="E78" s="94">
        <v>33</v>
      </c>
      <c r="F78" s="94">
        <v>34</v>
      </c>
      <c r="G78" s="94">
        <v>33</v>
      </c>
      <c r="H78" s="192">
        <v>32</v>
      </c>
    </row>
    <row r="79" spans="1:8" x14ac:dyDescent="0.2">
      <c r="A79" s="92"/>
      <c r="B79" s="93" t="s">
        <v>197</v>
      </c>
      <c r="C79" s="93"/>
      <c r="D79" s="94"/>
      <c r="E79" s="94"/>
      <c r="F79" s="94">
        <v>2</v>
      </c>
      <c r="G79" s="94">
        <v>3</v>
      </c>
      <c r="H79" s="192">
        <v>11</v>
      </c>
    </row>
    <row r="80" spans="1:8" x14ac:dyDescent="0.2">
      <c r="A80" s="92"/>
      <c r="B80" s="93" t="s">
        <v>101</v>
      </c>
      <c r="C80" s="93">
        <v>2</v>
      </c>
      <c r="D80" s="95"/>
      <c r="E80" s="95">
        <v>1</v>
      </c>
      <c r="F80" s="95"/>
      <c r="G80" s="95"/>
      <c r="H80" s="192"/>
    </row>
    <row r="81" spans="1:8" x14ac:dyDescent="0.2">
      <c r="A81" s="51"/>
      <c r="B81" s="192" t="s">
        <v>13</v>
      </c>
      <c r="C81" s="51"/>
      <c r="D81" s="51"/>
      <c r="E81" s="51"/>
      <c r="F81" s="51"/>
      <c r="G81" s="109"/>
      <c r="H81" s="192">
        <v>1</v>
      </c>
    </row>
    <row r="82" spans="1:8" x14ac:dyDescent="0.2">
      <c r="A82" s="92" t="s">
        <v>114</v>
      </c>
      <c r="B82" s="93" t="s">
        <v>99</v>
      </c>
      <c r="C82" s="93">
        <v>3</v>
      </c>
      <c r="D82" s="94">
        <v>7</v>
      </c>
      <c r="E82" s="94">
        <v>3</v>
      </c>
      <c r="F82" s="94">
        <v>8</v>
      </c>
      <c r="G82" s="94">
        <v>10</v>
      </c>
      <c r="H82" s="192">
        <v>9</v>
      </c>
    </row>
    <row r="83" spans="1:8" x14ac:dyDescent="0.2">
      <c r="A83" s="92"/>
      <c r="B83" s="93" t="s">
        <v>100</v>
      </c>
      <c r="C83" s="93">
        <v>26</v>
      </c>
      <c r="D83" s="95">
        <v>27</v>
      </c>
      <c r="E83" s="95">
        <v>24</v>
      </c>
      <c r="F83" s="95">
        <v>24</v>
      </c>
      <c r="G83" s="95">
        <v>25</v>
      </c>
      <c r="H83" s="192">
        <v>27</v>
      </c>
    </row>
    <row r="84" spans="1:8" x14ac:dyDescent="0.2">
      <c r="A84" s="92"/>
      <c r="B84" s="93" t="s">
        <v>95</v>
      </c>
      <c r="C84" s="93">
        <v>80</v>
      </c>
      <c r="D84" s="95">
        <v>82</v>
      </c>
      <c r="E84" s="95">
        <v>61</v>
      </c>
      <c r="F84" s="95">
        <v>82</v>
      </c>
      <c r="G84" s="95">
        <v>80</v>
      </c>
      <c r="H84" s="192">
        <v>94</v>
      </c>
    </row>
    <row r="85" spans="1:8" x14ac:dyDescent="0.2">
      <c r="A85" s="92"/>
      <c r="B85" s="93" t="s">
        <v>14</v>
      </c>
      <c r="C85" s="93"/>
      <c r="D85" s="95"/>
      <c r="E85" s="95">
        <v>1</v>
      </c>
      <c r="F85" s="95"/>
      <c r="G85" s="95"/>
      <c r="H85" s="192"/>
    </row>
    <row r="86" spans="1:8" x14ac:dyDescent="0.2">
      <c r="A86" s="92"/>
      <c r="B86" s="93" t="s">
        <v>35</v>
      </c>
      <c r="C86" s="93">
        <v>265</v>
      </c>
      <c r="D86" s="95">
        <v>244</v>
      </c>
      <c r="E86" s="95">
        <v>246</v>
      </c>
      <c r="F86" s="95">
        <v>241</v>
      </c>
      <c r="G86" s="95">
        <v>309</v>
      </c>
      <c r="H86" s="192">
        <v>261</v>
      </c>
    </row>
    <row r="87" spans="1:8" x14ac:dyDescent="0.2">
      <c r="A87" s="92"/>
      <c r="B87" s="93" t="s">
        <v>96</v>
      </c>
      <c r="C87" s="93">
        <v>115</v>
      </c>
      <c r="D87" s="95">
        <v>115</v>
      </c>
      <c r="E87" s="95">
        <v>102</v>
      </c>
      <c r="F87" s="95">
        <v>114</v>
      </c>
      <c r="G87" s="95">
        <v>95</v>
      </c>
      <c r="H87" s="192">
        <v>87</v>
      </c>
    </row>
    <row r="88" spans="1:8" x14ac:dyDescent="0.2">
      <c r="A88" s="92"/>
      <c r="B88" s="93" t="s">
        <v>94</v>
      </c>
      <c r="C88" s="93">
        <v>201</v>
      </c>
      <c r="D88" s="95">
        <v>199</v>
      </c>
      <c r="E88" s="95">
        <v>206</v>
      </c>
      <c r="F88" s="95">
        <v>171</v>
      </c>
      <c r="G88" s="95">
        <v>199</v>
      </c>
      <c r="H88" s="192">
        <v>228</v>
      </c>
    </row>
    <row r="89" spans="1:8" x14ac:dyDescent="0.2">
      <c r="A89" s="92"/>
      <c r="B89" s="93" t="s">
        <v>98</v>
      </c>
      <c r="C89" s="93">
        <v>57</v>
      </c>
      <c r="D89" s="95">
        <v>46</v>
      </c>
      <c r="E89" s="95">
        <v>65</v>
      </c>
      <c r="F89" s="95">
        <v>65</v>
      </c>
      <c r="G89" s="95">
        <v>49</v>
      </c>
      <c r="H89" s="192">
        <v>63</v>
      </c>
    </row>
    <row r="90" spans="1:8" x14ac:dyDescent="0.2">
      <c r="A90" s="92"/>
      <c r="B90" s="93" t="s">
        <v>97</v>
      </c>
      <c r="C90" s="93">
        <v>111</v>
      </c>
      <c r="D90" s="95">
        <v>119</v>
      </c>
      <c r="E90" s="95">
        <v>115</v>
      </c>
      <c r="F90" s="95">
        <v>135</v>
      </c>
      <c r="G90" s="95">
        <v>120</v>
      </c>
      <c r="H90" s="192">
        <v>115</v>
      </c>
    </row>
    <row r="91" spans="1:8" x14ac:dyDescent="0.2">
      <c r="A91" s="92" t="s">
        <v>115</v>
      </c>
      <c r="B91" s="93" t="s">
        <v>99</v>
      </c>
      <c r="C91" s="93">
        <v>16</v>
      </c>
      <c r="D91" s="94">
        <v>18</v>
      </c>
      <c r="E91" s="94">
        <v>18</v>
      </c>
      <c r="F91" s="94">
        <v>15</v>
      </c>
      <c r="G91" s="94">
        <v>19</v>
      </c>
      <c r="H91" s="192">
        <v>17</v>
      </c>
    </row>
    <row r="92" spans="1:8" x14ac:dyDescent="0.2">
      <c r="A92" s="92"/>
      <c r="B92" s="93" t="s">
        <v>105</v>
      </c>
      <c r="C92" s="93">
        <v>6</v>
      </c>
      <c r="D92" s="95">
        <v>9</v>
      </c>
      <c r="E92" s="95">
        <v>9</v>
      </c>
      <c r="F92" s="95">
        <v>5</v>
      </c>
      <c r="G92" s="95">
        <v>4</v>
      </c>
      <c r="H92" s="192">
        <v>9</v>
      </c>
    </row>
    <row r="93" spans="1:8" x14ac:dyDescent="0.2">
      <c r="A93" s="92"/>
      <c r="B93" s="93" t="s">
        <v>100</v>
      </c>
      <c r="C93" s="93">
        <v>6</v>
      </c>
      <c r="D93" s="95">
        <v>8</v>
      </c>
      <c r="E93" s="95">
        <v>4</v>
      </c>
      <c r="F93" s="95">
        <v>3</v>
      </c>
      <c r="G93" s="95">
        <v>4</v>
      </c>
      <c r="H93" s="192">
        <v>7</v>
      </c>
    </row>
    <row r="94" spans="1:8" x14ac:dyDescent="0.2">
      <c r="A94" s="92"/>
      <c r="B94" s="93" t="s">
        <v>95</v>
      </c>
      <c r="C94" s="93">
        <v>114</v>
      </c>
      <c r="D94" s="95">
        <v>89</v>
      </c>
      <c r="E94" s="95">
        <v>119</v>
      </c>
      <c r="F94" s="95">
        <v>112</v>
      </c>
      <c r="G94" s="95">
        <v>91</v>
      </c>
      <c r="H94" s="192">
        <v>86</v>
      </c>
    </row>
    <row r="95" spans="1:8" x14ac:dyDescent="0.2">
      <c r="A95" s="92"/>
      <c r="B95" s="93" t="s">
        <v>132</v>
      </c>
      <c r="C95" s="93">
        <v>23</v>
      </c>
      <c r="D95" s="95">
        <v>25</v>
      </c>
      <c r="E95" s="95">
        <v>11</v>
      </c>
      <c r="F95" s="95">
        <v>25</v>
      </c>
      <c r="G95" s="95">
        <v>15</v>
      </c>
      <c r="H95" s="192">
        <v>19</v>
      </c>
    </row>
    <row r="96" spans="1:8" x14ac:dyDescent="0.2">
      <c r="A96" s="92"/>
      <c r="B96" s="93" t="s">
        <v>35</v>
      </c>
      <c r="C96" s="93">
        <v>235</v>
      </c>
      <c r="D96" s="95">
        <v>216</v>
      </c>
      <c r="E96" s="95">
        <v>212</v>
      </c>
      <c r="F96" s="95">
        <v>221</v>
      </c>
      <c r="G96" s="95">
        <v>257</v>
      </c>
      <c r="H96" s="192">
        <v>211</v>
      </c>
    </row>
    <row r="97" spans="1:8" x14ac:dyDescent="0.2">
      <c r="A97" s="92"/>
      <c r="B97" s="93" t="s">
        <v>101</v>
      </c>
      <c r="C97" s="93">
        <v>4</v>
      </c>
      <c r="D97" s="95">
        <v>6</v>
      </c>
      <c r="E97" s="95">
        <v>4</v>
      </c>
      <c r="F97" s="95">
        <v>1</v>
      </c>
      <c r="G97" s="95"/>
      <c r="H97" s="192">
        <v>0</v>
      </c>
    </row>
    <row r="98" spans="1:8" x14ac:dyDescent="0.2">
      <c r="A98" s="92"/>
      <c r="B98" s="93" t="s">
        <v>96</v>
      </c>
      <c r="C98" s="93">
        <v>120</v>
      </c>
      <c r="D98" s="95">
        <v>88</v>
      </c>
      <c r="E98" s="95">
        <v>91</v>
      </c>
      <c r="F98" s="95">
        <v>100</v>
      </c>
      <c r="G98" s="95">
        <v>96</v>
      </c>
      <c r="H98" s="192">
        <v>102</v>
      </c>
    </row>
    <row r="99" spans="1:8" x14ac:dyDescent="0.2">
      <c r="A99" s="92"/>
      <c r="B99" s="93" t="s">
        <v>94</v>
      </c>
      <c r="C99" s="93">
        <v>119</v>
      </c>
      <c r="D99" s="95">
        <v>129</v>
      </c>
      <c r="E99" s="95">
        <v>119</v>
      </c>
      <c r="F99" s="95">
        <v>127</v>
      </c>
      <c r="G99" s="95">
        <v>135</v>
      </c>
      <c r="H99" s="192">
        <v>124</v>
      </c>
    </row>
    <row r="100" spans="1:8" x14ac:dyDescent="0.2">
      <c r="A100" s="92"/>
      <c r="B100" s="93" t="s">
        <v>98</v>
      </c>
      <c r="C100" s="93">
        <v>77</v>
      </c>
      <c r="D100" s="95">
        <v>93</v>
      </c>
      <c r="E100" s="95">
        <v>90</v>
      </c>
      <c r="F100" s="95">
        <v>92</v>
      </c>
      <c r="G100" s="95">
        <v>86</v>
      </c>
      <c r="H100" s="192">
        <v>82</v>
      </c>
    </row>
    <row r="101" spans="1:8" x14ac:dyDescent="0.2">
      <c r="A101" s="92"/>
      <c r="B101" s="93" t="s">
        <v>97</v>
      </c>
      <c r="C101" s="93">
        <v>120</v>
      </c>
      <c r="D101" s="95">
        <v>180</v>
      </c>
      <c r="E101" s="95">
        <v>190</v>
      </c>
      <c r="F101" s="95">
        <v>177</v>
      </c>
      <c r="G101" s="95">
        <v>128</v>
      </c>
      <c r="H101" s="192">
        <v>140</v>
      </c>
    </row>
    <row r="102" spans="1:8" x14ac:dyDescent="0.2">
      <c r="A102" s="51"/>
      <c r="B102" s="85" t="s">
        <v>23</v>
      </c>
      <c r="C102" s="51"/>
      <c r="D102" s="51"/>
      <c r="E102" s="51"/>
      <c r="F102" s="51"/>
      <c r="G102" s="109"/>
      <c r="H102" s="192">
        <v>8</v>
      </c>
    </row>
    <row r="103" spans="1:8" ht="15.75" x14ac:dyDescent="0.2">
      <c r="A103" s="92" t="s">
        <v>116</v>
      </c>
      <c r="B103" s="93" t="s">
        <v>99</v>
      </c>
      <c r="C103" s="93">
        <v>2</v>
      </c>
      <c r="D103" s="97"/>
      <c r="E103" s="97"/>
      <c r="F103" s="97"/>
      <c r="G103" s="94"/>
      <c r="H103" s="94"/>
    </row>
    <row r="104" spans="1:8" x14ac:dyDescent="0.2">
      <c r="A104" s="98" t="s">
        <v>27</v>
      </c>
      <c r="B104" s="99"/>
      <c r="C104" s="99">
        <v>4023</v>
      </c>
      <c r="D104" s="100">
        <v>3975</v>
      </c>
      <c r="E104" s="100">
        <v>3992</v>
      </c>
      <c r="F104" s="100">
        <v>4096</v>
      </c>
      <c r="G104" s="100">
        <v>4117</v>
      </c>
      <c r="H104" s="100">
        <v>4141</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5"/>
  <sheetViews>
    <sheetView showGridLines="0" workbookViewId="0">
      <selection activeCell="B19" sqref="B19"/>
    </sheetView>
  </sheetViews>
  <sheetFormatPr defaultRowHeight="15" x14ac:dyDescent="0.2"/>
  <cols>
    <col min="1" max="1" width="14.77734375" customWidth="1"/>
    <col min="2" max="2" width="66.21875" customWidth="1"/>
  </cols>
  <sheetData>
    <row r="1" spans="1:2" ht="15.75" x14ac:dyDescent="0.2">
      <c r="A1" s="52" t="s">
        <v>136</v>
      </c>
      <c r="B1" s="52"/>
    </row>
    <row r="2" spans="1:2" ht="15.75" x14ac:dyDescent="0.2">
      <c r="A2" s="52"/>
    </row>
    <row r="3" spans="1:2" ht="15.75" x14ac:dyDescent="0.25">
      <c r="A3" s="52"/>
      <c r="B3" s="71"/>
    </row>
    <row r="4" spans="1:2" ht="15.75" thickBot="1" x14ac:dyDescent="0.25">
      <c r="A4" s="72" t="s">
        <v>137</v>
      </c>
      <c r="B4" s="74" t="s">
        <v>138</v>
      </c>
    </row>
    <row r="5" spans="1:2" ht="16.5" customHeight="1" thickTop="1" x14ac:dyDescent="0.2">
      <c r="A5" s="231">
        <v>1.1000000000000001</v>
      </c>
      <c r="B5" s="232" t="s">
        <v>253</v>
      </c>
    </row>
    <row r="6" spans="1:2" ht="16.5" customHeight="1" x14ac:dyDescent="0.2">
      <c r="A6" s="73">
        <v>1.2</v>
      </c>
      <c r="B6" s="75" t="s">
        <v>254</v>
      </c>
    </row>
    <row r="7" spans="1:2" ht="16.5" customHeight="1" x14ac:dyDescent="0.2">
      <c r="A7" s="231">
        <v>1.3</v>
      </c>
      <c r="B7" s="232" t="s">
        <v>255</v>
      </c>
    </row>
    <row r="8" spans="1:2" ht="16.5" customHeight="1" x14ac:dyDescent="0.2">
      <c r="A8" s="73">
        <v>1.4</v>
      </c>
      <c r="B8" s="349" t="s">
        <v>256</v>
      </c>
    </row>
    <row r="9" spans="1:2" ht="16.5" customHeight="1" x14ac:dyDescent="0.2">
      <c r="A9" s="231">
        <v>1.5</v>
      </c>
      <c r="B9" s="232" t="s">
        <v>257</v>
      </c>
    </row>
    <row r="10" spans="1:2" ht="16.5" customHeight="1" x14ac:dyDescent="0.2">
      <c r="A10" s="73">
        <v>1.6</v>
      </c>
      <c r="B10" s="75" t="s">
        <v>258</v>
      </c>
    </row>
    <row r="11" spans="1:2" ht="16.5" customHeight="1" x14ac:dyDescent="0.2">
      <c r="A11" s="231">
        <v>1.7</v>
      </c>
      <c r="B11" s="232" t="s">
        <v>259</v>
      </c>
    </row>
    <row r="12" spans="1:2" ht="16.5" customHeight="1" x14ac:dyDescent="0.2">
      <c r="A12" s="73">
        <v>1.8</v>
      </c>
      <c r="B12" s="75" t="s">
        <v>165</v>
      </c>
    </row>
    <row r="13" spans="1:2" ht="16.5" customHeight="1" x14ac:dyDescent="0.2">
      <c r="A13" s="231">
        <v>1.9</v>
      </c>
      <c r="B13" s="232" t="s">
        <v>260</v>
      </c>
    </row>
    <row r="14" spans="1:2" ht="16.5" customHeight="1" x14ac:dyDescent="0.2">
      <c r="A14" s="73">
        <v>2</v>
      </c>
      <c r="B14" s="75" t="s">
        <v>261</v>
      </c>
    </row>
    <row r="15" spans="1:2" ht="16.5" customHeight="1" x14ac:dyDescent="0.2">
      <c r="A15" s="231">
        <v>2.1</v>
      </c>
      <c r="B15" s="232" t="s">
        <v>265</v>
      </c>
    </row>
    <row r="16" spans="1:2" ht="16.5" customHeight="1" x14ac:dyDescent="0.2">
      <c r="A16" s="73">
        <v>2.2000000000000002</v>
      </c>
      <c r="B16" s="75" t="s">
        <v>262</v>
      </c>
    </row>
    <row r="17" spans="1:2" ht="16.5" customHeight="1" x14ac:dyDescent="0.2">
      <c r="A17" s="231">
        <v>2.2999999999999998</v>
      </c>
      <c r="B17" s="232" t="s">
        <v>266</v>
      </c>
    </row>
    <row r="18" spans="1:2" ht="16.5" customHeight="1" x14ac:dyDescent="0.2">
      <c r="A18" s="73">
        <v>2.4</v>
      </c>
      <c r="B18" s="75" t="s">
        <v>263</v>
      </c>
    </row>
    <row r="19" spans="1:2" ht="16.5" customHeight="1" x14ac:dyDescent="0.2">
      <c r="A19" s="231">
        <v>2.5</v>
      </c>
      <c r="B19" s="232" t="s">
        <v>264</v>
      </c>
    </row>
    <row r="20" spans="1:2" ht="16.5" customHeight="1" x14ac:dyDescent="0.2">
      <c r="A20" s="73">
        <v>2.6</v>
      </c>
      <c r="B20" s="75" t="s">
        <v>139</v>
      </c>
    </row>
    <row r="21" spans="1:2" ht="16.5" customHeight="1" x14ac:dyDescent="0.2">
      <c r="A21" s="231">
        <v>2.7</v>
      </c>
      <c r="B21" s="232" t="s">
        <v>267</v>
      </c>
    </row>
    <row r="22" spans="1:2" ht="16.5" customHeight="1" x14ac:dyDescent="0.2">
      <c r="A22" s="73">
        <v>2.8</v>
      </c>
      <c r="B22" s="75" t="s">
        <v>268</v>
      </c>
    </row>
    <row r="23" spans="1:2" ht="16.5" customHeight="1" x14ac:dyDescent="0.2">
      <c r="A23" s="231">
        <v>2.9</v>
      </c>
      <c r="B23" s="232" t="s">
        <v>269</v>
      </c>
    </row>
    <row r="24" spans="1:2" ht="16.5" customHeight="1" x14ac:dyDescent="0.2">
      <c r="A24" s="73">
        <v>3</v>
      </c>
      <c r="B24" s="75" t="s">
        <v>270</v>
      </c>
    </row>
    <row r="25" spans="1:2" ht="16.5" customHeight="1" x14ac:dyDescent="0.2">
      <c r="A25" s="253">
        <v>3.1</v>
      </c>
      <c r="B25" s="254" t="s">
        <v>271</v>
      </c>
    </row>
  </sheetData>
  <pageMargins left="0.7" right="0.7" top="0.75" bottom="0.75" header="0.3" footer="0.3"/>
  <pageSetup paperSize="9" orientation="portrait" r:id="rId1"/>
  <tableParts count="1">
    <tablePart r:id="rId2"/>
  </tablePart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33"/>
  <sheetViews>
    <sheetView showGridLines="0" topLeftCell="A112" workbookViewId="0">
      <selection activeCell="A134" sqref="A134"/>
    </sheetView>
  </sheetViews>
  <sheetFormatPr defaultRowHeight="15" x14ac:dyDescent="0.2"/>
  <cols>
    <col min="1" max="1" width="24.21875" customWidth="1"/>
    <col min="3" max="3" width="33.33203125" customWidth="1"/>
    <col min="4" max="12" width="8.77734375" customWidth="1"/>
    <col min="13" max="13" width="35.77734375" bestFit="1" customWidth="1"/>
  </cols>
  <sheetData>
    <row r="1" spans="1:13" ht="15.75" x14ac:dyDescent="0.25">
      <c r="B1" s="9"/>
      <c r="C1" s="9"/>
      <c r="D1" s="9"/>
      <c r="E1" s="9"/>
    </row>
    <row r="2" spans="1:13" ht="15.75" x14ac:dyDescent="0.25">
      <c r="A2" s="1" t="str">
        <f ca="1">"Table "&amp;H2&amp;": "&amp;VLOOKUP(VALUE(H2),'Table Index'!$A$5:$B$25,2,FALSE)</f>
        <v>Table 2.8: Doctoral completions by subject weighting and broad field of study 2010-2018</v>
      </c>
      <c r="B2" s="9"/>
      <c r="C2" s="9"/>
      <c r="D2" s="2"/>
      <c r="E2" s="9"/>
      <c r="H2" s="66" t="str">
        <f ca="1">MID(CELL("filename",H2),FIND("]",CELL("filename",H2))+1,255)</f>
        <v>2.8</v>
      </c>
    </row>
    <row r="3" spans="1:13" ht="15.75" x14ac:dyDescent="0.25">
      <c r="A3" s="2"/>
      <c r="B3" s="9"/>
      <c r="C3" s="9"/>
      <c r="D3" s="9"/>
      <c r="E3" s="9"/>
      <c r="F3" s="1"/>
    </row>
    <row r="5" spans="1:13" ht="24" x14ac:dyDescent="0.25">
      <c r="A5" s="101" t="s">
        <v>90</v>
      </c>
      <c r="B5" s="102" t="s">
        <v>117</v>
      </c>
      <c r="C5" s="102" t="s">
        <v>130</v>
      </c>
      <c r="D5" s="102" t="s">
        <v>198</v>
      </c>
      <c r="E5" s="102" t="s">
        <v>168</v>
      </c>
      <c r="F5" s="101" t="s">
        <v>44</v>
      </c>
      <c r="G5" s="103" t="s">
        <v>88</v>
      </c>
      <c r="H5" s="101" t="s">
        <v>140</v>
      </c>
      <c r="I5" s="103" t="s">
        <v>158</v>
      </c>
      <c r="J5" s="101" t="s">
        <v>160</v>
      </c>
      <c r="K5" s="101" t="s">
        <v>184</v>
      </c>
      <c r="L5" s="196" t="s">
        <v>228</v>
      </c>
      <c r="M5" s="194"/>
    </row>
    <row r="6" spans="1:13" ht="15.75" x14ac:dyDescent="0.25">
      <c r="A6" s="104" t="s">
        <v>99</v>
      </c>
      <c r="B6" s="105">
        <v>1</v>
      </c>
      <c r="C6" s="106" t="s">
        <v>116</v>
      </c>
      <c r="D6" s="93"/>
      <c r="E6" s="93"/>
      <c r="F6" s="93">
        <v>1</v>
      </c>
      <c r="G6" s="92">
        <v>2</v>
      </c>
      <c r="H6" s="107"/>
      <c r="I6" s="107"/>
      <c r="J6" s="107"/>
      <c r="K6" s="108"/>
      <c r="L6" s="195"/>
      <c r="M6" s="194"/>
    </row>
    <row r="7" spans="1:13" ht="15.75" x14ac:dyDescent="0.25">
      <c r="A7" s="104"/>
      <c r="B7" s="105"/>
      <c r="C7" s="106" t="s">
        <v>114</v>
      </c>
      <c r="D7" s="93"/>
      <c r="E7" s="93"/>
      <c r="F7" s="93"/>
      <c r="G7" s="92">
        <v>1</v>
      </c>
      <c r="H7" s="109">
        <v>1</v>
      </c>
      <c r="I7" s="109"/>
      <c r="J7" s="109">
        <v>1</v>
      </c>
      <c r="K7" s="108"/>
      <c r="L7" s="195"/>
      <c r="M7" s="194"/>
    </row>
    <row r="8" spans="1:13" ht="15.75" x14ac:dyDescent="0.25">
      <c r="A8" s="104"/>
      <c r="B8" s="105"/>
      <c r="C8" s="106" t="s">
        <v>60</v>
      </c>
      <c r="D8" s="93">
        <v>1</v>
      </c>
      <c r="E8" s="93">
        <v>1</v>
      </c>
      <c r="F8" s="93">
        <v>3</v>
      </c>
      <c r="G8" s="92"/>
      <c r="H8" s="109">
        <v>2</v>
      </c>
      <c r="I8" s="109">
        <v>5</v>
      </c>
      <c r="J8" s="109">
        <v>2</v>
      </c>
      <c r="K8" s="108">
        <v>3</v>
      </c>
      <c r="L8" s="193">
        <v>5</v>
      </c>
      <c r="M8" s="194"/>
    </row>
    <row r="9" spans="1:13" ht="15.75" x14ac:dyDescent="0.25">
      <c r="A9" s="104"/>
      <c r="B9" s="105"/>
      <c r="C9" s="106" t="s">
        <v>112</v>
      </c>
      <c r="D9" s="93">
        <v>3</v>
      </c>
      <c r="E9" s="93">
        <v>3</v>
      </c>
      <c r="F9" s="93">
        <v>1</v>
      </c>
      <c r="G9" s="92">
        <v>1</v>
      </c>
      <c r="H9" s="109">
        <v>9</v>
      </c>
      <c r="I9" s="109">
        <v>6</v>
      </c>
      <c r="J9" s="109">
        <v>5</v>
      </c>
      <c r="K9" s="108">
        <v>2</v>
      </c>
      <c r="L9" s="193">
        <v>3</v>
      </c>
      <c r="M9" s="194"/>
    </row>
    <row r="10" spans="1:13" ht="15.75" x14ac:dyDescent="0.25">
      <c r="A10" s="104"/>
      <c r="B10" s="105"/>
      <c r="C10" s="106" t="s">
        <v>115</v>
      </c>
      <c r="D10" s="93">
        <v>5</v>
      </c>
      <c r="E10" s="93">
        <v>6</v>
      </c>
      <c r="F10" s="93">
        <v>10</v>
      </c>
      <c r="G10" s="92">
        <v>7</v>
      </c>
      <c r="H10" s="109">
        <v>16</v>
      </c>
      <c r="I10" s="109">
        <v>10</v>
      </c>
      <c r="J10" s="109">
        <v>9</v>
      </c>
      <c r="K10" s="110">
        <v>14</v>
      </c>
      <c r="L10" s="193">
        <v>9</v>
      </c>
      <c r="M10" s="194"/>
    </row>
    <row r="11" spans="1:13" ht="15.75" x14ac:dyDescent="0.25">
      <c r="A11" s="104"/>
      <c r="B11" s="105"/>
      <c r="C11" s="106" t="s">
        <v>108</v>
      </c>
      <c r="D11" s="93">
        <v>1</v>
      </c>
      <c r="E11" s="93"/>
      <c r="F11" s="93">
        <v>1</v>
      </c>
      <c r="G11" s="92">
        <v>4</v>
      </c>
      <c r="H11" s="109">
        <v>1</v>
      </c>
      <c r="I11" s="109">
        <v>8</v>
      </c>
      <c r="J11" s="109">
        <v>6</v>
      </c>
      <c r="K11" s="108">
        <v>5</v>
      </c>
      <c r="L11" s="193">
        <v>5</v>
      </c>
      <c r="M11" s="194"/>
    </row>
    <row r="12" spans="1:13" ht="15.75" x14ac:dyDescent="0.25">
      <c r="A12" s="104"/>
      <c r="B12" s="105"/>
      <c r="C12" s="106" t="s">
        <v>113</v>
      </c>
      <c r="D12" s="93">
        <v>8</v>
      </c>
      <c r="E12" s="93">
        <v>5</v>
      </c>
      <c r="F12" s="93">
        <v>12</v>
      </c>
      <c r="G12" s="92">
        <v>4</v>
      </c>
      <c r="H12" s="109">
        <v>7</v>
      </c>
      <c r="I12" s="109">
        <v>12</v>
      </c>
      <c r="J12" s="109">
        <v>12</v>
      </c>
      <c r="K12" s="108">
        <v>16</v>
      </c>
      <c r="L12" s="193">
        <v>8</v>
      </c>
      <c r="M12" s="194"/>
    </row>
    <row r="13" spans="1:13" ht="15.75" x14ac:dyDescent="0.25">
      <c r="A13" s="104"/>
      <c r="B13" s="105">
        <v>2</v>
      </c>
      <c r="C13" s="106" t="s">
        <v>114</v>
      </c>
      <c r="D13" s="93">
        <v>3</v>
      </c>
      <c r="E13" s="93"/>
      <c r="F13" s="93">
        <v>1</v>
      </c>
      <c r="G13" s="92">
        <v>2</v>
      </c>
      <c r="H13" s="109">
        <v>2</v>
      </c>
      <c r="I13" s="109"/>
      <c r="J13" s="109">
        <v>4</v>
      </c>
      <c r="K13" s="108">
        <v>8</v>
      </c>
      <c r="L13" s="193">
        <v>7</v>
      </c>
      <c r="M13" s="194"/>
    </row>
    <row r="14" spans="1:13" ht="15.75" x14ac:dyDescent="0.25">
      <c r="A14" s="104"/>
      <c r="B14" s="105"/>
      <c r="C14" s="106" t="s">
        <v>111</v>
      </c>
      <c r="D14" s="93">
        <v>2</v>
      </c>
      <c r="E14" s="93">
        <v>4</v>
      </c>
      <c r="F14" s="93">
        <v>5</v>
      </c>
      <c r="G14" s="92">
        <v>10</v>
      </c>
      <c r="H14" s="109">
        <v>7</v>
      </c>
      <c r="I14" s="109">
        <v>8</v>
      </c>
      <c r="J14" s="109">
        <v>6</v>
      </c>
      <c r="K14" s="108">
        <v>13</v>
      </c>
      <c r="L14" s="193">
        <v>19</v>
      </c>
      <c r="M14" s="194"/>
    </row>
    <row r="15" spans="1:13" ht="15.75" x14ac:dyDescent="0.25">
      <c r="A15" s="104"/>
      <c r="B15" s="105"/>
      <c r="C15" s="106" t="s">
        <v>110</v>
      </c>
      <c r="D15" s="93">
        <v>6</v>
      </c>
      <c r="E15" s="93">
        <v>4</v>
      </c>
      <c r="F15" s="93">
        <v>5</v>
      </c>
      <c r="G15" s="92">
        <v>3</v>
      </c>
      <c r="H15" s="109">
        <v>12</v>
      </c>
      <c r="I15" s="109">
        <v>10</v>
      </c>
      <c r="J15" s="109">
        <v>10</v>
      </c>
      <c r="K15" s="108">
        <v>9</v>
      </c>
      <c r="L15" s="193">
        <v>14</v>
      </c>
      <c r="M15" s="194"/>
    </row>
    <row r="16" spans="1:13" ht="15.75" x14ac:dyDescent="0.25">
      <c r="A16" s="104"/>
      <c r="B16" s="105"/>
      <c r="C16" s="106" t="s">
        <v>115</v>
      </c>
      <c r="D16" s="93"/>
      <c r="E16" s="93">
        <v>3</v>
      </c>
      <c r="F16" s="93">
        <v>6</v>
      </c>
      <c r="G16" s="92">
        <v>7</v>
      </c>
      <c r="H16" s="107"/>
      <c r="I16" s="107"/>
      <c r="J16" s="107"/>
      <c r="K16" s="108"/>
      <c r="L16" s="192"/>
      <c r="M16" s="194"/>
    </row>
    <row r="17" spans="1:13" ht="15.75" x14ac:dyDescent="0.25">
      <c r="A17" s="104"/>
      <c r="B17" s="105"/>
      <c r="C17" s="106" t="s">
        <v>108</v>
      </c>
      <c r="D17" s="93"/>
      <c r="E17" s="93">
        <v>1</v>
      </c>
      <c r="F17" s="93">
        <v>1</v>
      </c>
      <c r="G17" s="92">
        <v>4</v>
      </c>
      <c r="H17" s="109">
        <v>7</v>
      </c>
      <c r="I17" s="109">
        <v>4</v>
      </c>
      <c r="J17" s="109">
        <v>5</v>
      </c>
      <c r="K17" s="108">
        <v>5</v>
      </c>
      <c r="L17" s="193">
        <v>10</v>
      </c>
      <c r="M17" s="194"/>
    </row>
    <row r="18" spans="1:13" ht="15.75" x14ac:dyDescent="0.25">
      <c r="A18" s="104"/>
      <c r="B18" s="105"/>
      <c r="C18" s="106" t="s">
        <v>113</v>
      </c>
      <c r="D18" s="93"/>
      <c r="E18" s="93">
        <v>1</v>
      </c>
      <c r="F18" s="93">
        <v>2</v>
      </c>
      <c r="G18" s="92">
        <v>2</v>
      </c>
      <c r="H18" s="109"/>
      <c r="I18" s="109"/>
      <c r="J18" s="109"/>
      <c r="K18" s="108">
        <v>18</v>
      </c>
      <c r="L18" s="192"/>
      <c r="M18" s="194"/>
    </row>
    <row r="19" spans="1:13" ht="15.75" x14ac:dyDescent="0.25">
      <c r="A19" s="104"/>
      <c r="B19" s="105">
        <v>2.5</v>
      </c>
      <c r="C19" s="106" t="s">
        <v>109</v>
      </c>
      <c r="D19" s="93">
        <v>1</v>
      </c>
      <c r="E19" s="93">
        <v>1</v>
      </c>
      <c r="F19" s="93">
        <v>7</v>
      </c>
      <c r="G19" s="92">
        <v>15</v>
      </c>
      <c r="H19" s="109">
        <v>13</v>
      </c>
      <c r="I19" s="109">
        <v>7</v>
      </c>
      <c r="J19" s="109">
        <v>10</v>
      </c>
      <c r="K19" s="108"/>
      <c r="L19" s="193">
        <v>21</v>
      </c>
      <c r="M19" s="194"/>
    </row>
    <row r="20" spans="1:13" ht="15.75" x14ac:dyDescent="0.25">
      <c r="A20" s="104"/>
      <c r="B20" s="105"/>
      <c r="C20" s="106" t="s">
        <v>110</v>
      </c>
      <c r="D20" s="93">
        <v>2</v>
      </c>
      <c r="E20" s="93">
        <v>10</v>
      </c>
      <c r="F20" s="93">
        <v>10</v>
      </c>
      <c r="G20" s="92">
        <v>8</v>
      </c>
      <c r="H20" s="109">
        <v>10</v>
      </c>
      <c r="I20" s="109">
        <v>11</v>
      </c>
      <c r="J20" s="109">
        <v>11</v>
      </c>
      <c r="K20" s="108">
        <v>18</v>
      </c>
      <c r="L20" s="193">
        <v>26</v>
      </c>
      <c r="M20" s="194"/>
    </row>
    <row r="21" spans="1:13" ht="15.75" x14ac:dyDescent="0.25">
      <c r="A21" s="104" t="s">
        <v>100</v>
      </c>
      <c r="B21" s="105">
        <v>1</v>
      </c>
      <c r="C21" s="106" t="s">
        <v>114</v>
      </c>
      <c r="D21" s="93"/>
      <c r="E21" s="93"/>
      <c r="F21" s="93"/>
      <c r="G21" s="92"/>
      <c r="H21" s="109">
        <v>1</v>
      </c>
      <c r="I21" s="109">
        <v>1</v>
      </c>
      <c r="J21" s="109"/>
      <c r="K21" s="108"/>
      <c r="L21" s="195"/>
      <c r="M21" s="194"/>
    </row>
    <row r="22" spans="1:13" x14ac:dyDescent="0.2">
      <c r="A22" s="104"/>
      <c r="B22" s="105"/>
      <c r="C22" s="106" t="s">
        <v>112</v>
      </c>
      <c r="D22" s="93">
        <v>5</v>
      </c>
      <c r="E22" s="93">
        <v>10</v>
      </c>
      <c r="F22" s="93">
        <v>15</v>
      </c>
      <c r="G22" s="92">
        <v>10</v>
      </c>
      <c r="H22" s="109">
        <v>3</v>
      </c>
      <c r="I22" s="109">
        <v>4</v>
      </c>
      <c r="J22" s="109">
        <v>4</v>
      </c>
      <c r="K22" s="108">
        <v>14</v>
      </c>
      <c r="L22" s="193">
        <v>8</v>
      </c>
    </row>
    <row r="23" spans="1:13" x14ac:dyDescent="0.2">
      <c r="A23" s="104"/>
      <c r="B23" s="105"/>
      <c r="C23" s="106" t="s">
        <v>115</v>
      </c>
      <c r="D23" s="93">
        <v>6</v>
      </c>
      <c r="E23" s="93">
        <v>8</v>
      </c>
      <c r="F23" s="93">
        <v>4</v>
      </c>
      <c r="G23" s="92">
        <v>3</v>
      </c>
      <c r="H23" s="109">
        <v>4</v>
      </c>
      <c r="I23" s="109">
        <v>2</v>
      </c>
      <c r="J23" s="109"/>
      <c r="K23" s="108">
        <v>3</v>
      </c>
      <c r="L23" s="193">
        <v>4</v>
      </c>
    </row>
    <row r="24" spans="1:13" x14ac:dyDescent="0.2">
      <c r="A24" s="104"/>
      <c r="B24" s="105">
        <v>2</v>
      </c>
      <c r="C24" s="106" t="s">
        <v>114</v>
      </c>
      <c r="D24" s="93">
        <v>9</v>
      </c>
      <c r="E24" s="93">
        <v>7</v>
      </c>
      <c r="F24" s="93">
        <v>13</v>
      </c>
      <c r="G24" s="92">
        <v>10</v>
      </c>
      <c r="H24" s="109">
        <v>13</v>
      </c>
      <c r="I24" s="109">
        <v>8</v>
      </c>
      <c r="J24" s="109">
        <v>17</v>
      </c>
      <c r="K24" s="108">
        <v>12</v>
      </c>
      <c r="L24" s="193">
        <v>13</v>
      </c>
    </row>
    <row r="25" spans="1:13" x14ac:dyDescent="0.2">
      <c r="A25" s="104"/>
      <c r="B25" s="105"/>
      <c r="C25" s="106" t="s">
        <v>111</v>
      </c>
      <c r="D25" s="93">
        <v>4</v>
      </c>
      <c r="E25" s="93"/>
      <c r="F25" s="93">
        <v>1</v>
      </c>
      <c r="G25" s="92">
        <v>6</v>
      </c>
      <c r="H25" s="109">
        <v>4</v>
      </c>
      <c r="I25" s="109"/>
      <c r="J25" s="109">
        <v>2</v>
      </c>
      <c r="K25" s="108"/>
      <c r="L25" s="193">
        <v>3</v>
      </c>
    </row>
    <row r="26" spans="1:13" x14ac:dyDescent="0.2">
      <c r="A26" s="104"/>
      <c r="B26" s="105"/>
      <c r="C26" s="106" t="s">
        <v>106</v>
      </c>
      <c r="D26" s="93">
        <v>3</v>
      </c>
      <c r="E26" s="93">
        <v>8</v>
      </c>
      <c r="F26" s="93">
        <v>4</v>
      </c>
      <c r="G26" s="92">
        <v>7</v>
      </c>
      <c r="H26" s="109">
        <v>2</v>
      </c>
      <c r="I26" s="109">
        <v>4</v>
      </c>
      <c r="J26" s="109">
        <v>2</v>
      </c>
      <c r="K26" s="108">
        <v>2</v>
      </c>
      <c r="L26" s="193">
        <v>2</v>
      </c>
    </row>
    <row r="27" spans="1:13" x14ac:dyDescent="0.2">
      <c r="A27" s="104"/>
      <c r="B27" s="105"/>
      <c r="C27" s="106" t="s">
        <v>115</v>
      </c>
      <c r="D27" s="93">
        <v>2</v>
      </c>
      <c r="E27" s="93">
        <v>1</v>
      </c>
      <c r="F27" s="93">
        <v>2</v>
      </c>
      <c r="G27" s="92"/>
      <c r="H27" s="109">
        <v>1</v>
      </c>
      <c r="I27" s="109"/>
      <c r="J27" s="109"/>
      <c r="K27" s="108"/>
      <c r="L27" s="192"/>
    </row>
    <row r="28" spans="1:13" x14ac:dyDescent="0.2">
      <c r="A28" s="104"/>
      <c r="B28" s="105">
        <v>2.5</v>
      </c>
      <c r="C28" s="106" t="s">
        <v>114</v>
      </c>
      <c r="D28" s="93">
        <v>5</v>
      </c>
      <c r="E28" s="93">
        <v>3</v>
      </c>
      <c r="F28" s="93">
        <v>2</v>
      </c>
      <c r="G28" s="92">
        <v>3</v>
      </c>
      <c r="H28" s="109">
        <v>9</v>
      </c>
      <c r="I28" s="109">
        <v>1</v>
      </c>
      <c r="J28" s="109">
        <v>3</v>
      </c>
      <c r="K28" s="108">
        <v>4</v>
      </c>
      <c r="L28" s="193">
        <v>4</v>
      </c>
    </row>
    <row r="29" spans="1:13" ht="15.75" x14ac:dyDescent="0.2">
      <c r="A29" s="104"/>
      <c r="B29" s="105"/>
      <c r="C29" s="106" t="s">
        <v>109</v>
      </c>
      <c r="D29" s="93"/>
      <c r="E29" s="93">
        <v>1</v>
      </c>
      <c r="F29" s="93">
        <v>1</v>
      </c>
      <c r="G29" s="92"/>
      <c r="H29" s="107"/>
      <c r="I29" s="107"/>
      <c r="J29" s="107"/>
      <c r="K29" s="108"/>
      <c r="L29" s="192"/>
    </row>
    <row r="30" spans="1:13" x14ac:dyDescent="0.2">
      <c r="A30" s="104"/>
      <c r="B30" s="105"/>
      <c r="C30" s="106" t="s">
        <v>107</v>
      </c>
      <c r="D30" s="93">
        <v>2</v>
      </c>
      <c r="E30" s="93"/>
      <c r="F30" s="93">
        <v>1</v>
      </c>
      <c r="G30" s="92">
        <v>2</v>
      </c>
      <c r="H30" s="109"/>
      <c r="I30" s="109">
        <v>2</v>
      </c>
      <c r="J30" s="109">
        <v>1</v>
      </c>
      <c r="K30" s="108">
        <v>1</v>
      </c>
      <c r="L30" s="193">
        <v>1</v>
      </c>
    </row>
    <row r="31" spans="1:13" x14ac:dyDescent="0.2">
      <c r="A31" s="104"/>
      <c r="B31" s="105"/>
      <c r="C31" s="106" t="s">
        <v>106</v>
      </c>
      <c r="D31" s="93">
        <v>6</v>
      </c>
      <c r="E31" s="93">
        <v>9</v>
      </c>
      <c r="F31" s="93">
        <v>9</v>
      </c>
      <c r="G31" s="92">
        <v>15</v>
      </c>
      <c r="H31" s="109">
        <v>9</v>
      </c>
      <c r="I31" s="109">
        <v>15</v>
      </c>
      <c r="J31" s="109">
        <v>8</v>
      </c>
      <c r="K31" s="108">
        <v>11</v>
      </c>
      <c r="L31" s="193">
        <v>11</v>
      </c>
    </row>
    <row r="32" spans="1:13" x14ac:dyDescent="0.2">
      <c r="A32" s="104"/>
      <c r="B32" s="105"/>
      <c r="C32" s="106" t="s">
        <v>112</v>
      </c>
      <c r="D32" s="93">
        <v>2</v>
      </c>
      <c r="E32" s="93">
        <v>4</v>
      </c>
      <c r="F32" s="93">
        <v>2</v>
      </c>
      <c r="G32" s="92">
        <v>4</v>
      </c>
      <c r="H32" s="109">
        <v>1</v>
      </c>
      <c r="I32" s="109"/>
      <c r="J32" s="109">
        <v>1</v>
      </c>
      <c r="K32" s="108">
        <v>2</v>
      </c>
      <c r="L32" s="193">
        <v>1</v>
      </c>
    </row>
    <row r="33" spans="1:12" x14ac:dyDescent="0.2">
      <c r="A33" s="104" t="s">
        <v>95</v>
      </c>
      <c r="B33" s="105">
        <v>1</v>
      </c>
      <c r="C33" s="106" t="s">
        <v>114</v>
      </c>
      <c r="D33" s="93">
        <v>7</v>
      </c>
      <c r="E33" s="93">
        <v>3</v>
      </c>
      <c r="F33" s="93">
        <v>3</v>
      </c>
      <c r="G33" s="92">
        <v>7</v>
      </c>
      <c r="H33" s="109">
        <v>4</v>
      </c>
      <c r="I33" s="109">
        <v>6</v>
      </c>
      <c r="J33" s="109">
        <v>8</v>
      </c>
      <c r="K33" s="108">
        <v>6</v>
      </c>
      <c r="L33" s="193">
        <v>2</v>
      </c>
    </row>
    <row r="34" spans="1:12" ht="15.75" x14ac:dyDescent="0.2">
      <c r="A34" s="104"/>
      <c r="B34" s="105"/>
      <c r="C34" s="106" t="s">
        <v>109</v>
      </c>
      <c r="D34" s="93"/>
      <c r="E34" s="93"/>
      <c r="F34" s="93"/>
      <c r="G34" s="92">
        <v>1</v>
      </c>
      <c r="H34" s="107"/>
      <c r="I34" s="107"/>
      <c r="J34" s="107"/>
      <c r="K34" s="108"/>
      <c r="L34" s="192"/>
    </row>
    <row r="35" spans="1:12" x14ac:dyDescent="0.2">
      <c r="A35" s="104"/>
      <c r="B35" s="105"/>
      <c r="C35" s="106" t="s">
        <v>60</v>
      </c>
      <c r="D35" s="93">
        <v>13</v>
      </c>
      <c r="E35" s="93">
        <v>8</v>
      </c>
      <c r="F35" s="93">
        <v>6</v>
      </c>
      <c r="G35" s="92">
        <v>11</v>
      </c>
      <c r="H35" s="109">
        <v>16</v>
      </c>
      <c r="I35" s="109">
        <v>12</v>
      </c>
      <c r="J35" s="109">
        <v>12</v>
      </c>
      <c r="K35" s="108">
        <v>8</v>
      </c>
      <c r="L35" s="193">
        <v>11</v>
      </c>
    </row>
    <row r="36" spans="1:12" x14ac:dyDescent="0.2">
      <c r="A36" s="104"/>
      <c r="B36" s="105"/>
      <c r="C36" s="106" t="s">
        <v>112</v>
      </c>
      <c r="D36" s="93">
        <v>20</v>
      </c>
      <c r="E36" s="93">
        <v>15</v>
      </c>
      <c r="F36" s="93">
        <v>19</v>
      </c>
      <c r="G36" s="92">
        <v>19</v>
      </c>
      <c r="H36" s="109">
        <v>8</v>
      </c>
      <c r="I36" s="109">
        <v>21</v>
      </c>
      <c r="J36" s="109">
        <v>11</v>
      </c>
      <c r="K36" s="108">
        <v>18</v>
      </c>
      <c r="L36" s="193">
        <v>16</v>
      </c>
    </row>
    <row r="37" spans="1:12" x14ac:dyDescent="0.2">
      <c r="A37" s="104"/>
      <c r="B37" s="105"/>
      <c r="C37" s="106" t="s">
        <v>115</v>
      </c>
      <c r="D37" s="93">
        <v>14</v>
      </c>
      <c r="E37" s="93">
        <v>18</v>
      </c>
      <c r="F37" s="93">
        <v>21</v>
      </c>
      <c r="G37" s="92">
        <v>13</v>
      </c>
      <c r="H37" s="109">
        <v>17</v>
      </c>
      <c r="I37" s="109">
        <v>18</v>
      </c>
      <c r="J37" s="109">
        <v>16</v>
      </c>
      <c r="K37" s="108">
        <v>19</v>
      </c>
      <c r="L37" s="193">
        <v>10</v>
      </c>
    </row>
    <row r="38" spans="1:12" x14ac:dyDescent="0.2">
      <c r="A38" s="104"/>
      <c r="B38" s="105"/>
      <c r="C38" s="106" t="s">
        <v>108</v>
      </c>
      <c r="D38" s="93"/>
      <c r="E38" s="93"/>
      <c r="F38" s="93"/>
      <c r="G38" s="92"/>
      <c r="H38" s="109"/>
      <c r="I38" s="108">
        <v>1</v>
      </c>
      <c r="J38" s="108">
        <v>1</v>
      </c>
      <c r="K38" s="108">
        <v>2</v>
      </c>
      <c r="L38" s="193">
        <v>1</v>
      </c>
    </row>
    <row r="39" spans="1:12" x14ac:dyDescent="0.2">
      <c r="A39" s="104"/>
      <c r="B39" s="105">
        <v>2</v>
      </c>
      <c r="C39" s="106" t="s">
        <v>114</v>
      </c>
      <c r="D39" s="93">
        <v>27</v>
      </c>
      <c r="E39" s="93">
        <v>22</v>
      </c>
      <c r="F39" s="93">
        <v>24</v>
      </c>
      <c r="G39" s="92">
        <v>32</v>
      </c>
      <c r="H39" s="109">
        <v>35</v>
      </c>
      <c r="I39" s="109">
        <v>29</v>
      </c>
      <c r="J39" s="109">
        <v>26</v>
      </c>
      <c r="K39" s="108">
        <v>37</v>
      </c>
      <c r="L39" s="193">
        <v>34</v>
      </c>
    </row>
    <row r="40" spans="1:12" x14ac:dyDescent="0.2">
      <c r="A40" s="104"/>
      <c r="B40" s="105"/>
      <c r="C40" s="106" t="s">
        <v>111</v>
      </c>
      <c r="D40" s="93">
        <v>8</v>
      </c>
      <c r="E40" s="93">
        <v>7</v>
      </c>
      <c r="F40" s="93">
        <v>9</v>
      </c>
      <c r="G40" s="92">
        <v>11</v>
      </c>
      <c r="H40" s="109">
        <v>6</v>
      </c>
      <c r="I40" s="109">
        <v>1</v>
      </c>
      <c r="J40" s="109">
        <v>2</v>
      </c>
      <c r="K40" s="108">
        <v>1</v>
      </c>
      <c r="L40" s="193">
        <v>2</v>
      </c>
    </row>
    <row r="41" spans="1:12" x14ac:dyDescent="0.2">
      <c r="A41" s="104"/>
      <c r="B41" s="105"/>
      <c r="C41" s="106" t="s">
        <v>110</v>
      </c>
      <c r="D41" s="93">
        <v>11</v>
      </c>
      <c r="E41" s="93">
        <v>15</v>
      </c>
      <c r="F41" s="93">
        <v>10</v>
      </c>
      <c r="G41" s="92">
        <v>13</v>
      </c>
      <c r="H41" s="109">
        <v>16</v>
      </c>
      <c r="I41" s="109">
        <v>12</v>
      </c>
      <c r="J41" s="109">
        <v>7</v>
      </c>
      <c r="K41" s="108">
        <v>12</v>
      </c>
      <c r="L41" s="193">
        <v>7</v>
      </c>
    </row>
    <row r="42" spans="1:12" x14ac:dyDescent="0.2">
      <c r="A42" s="104"/>
      <c r="B42" s="105"/>
      <c r="C42" s="106" t="s">
        <v>115</v>
      </c>
      <c r="D42" s="93">
        <v>20</v>
      </c>
      <c r="E42" s="93">
        <v>13</v>
      </c>
      <c r="F42" s="93">
        <v>25</v>
      </c>
      <c r="G42" s="92">
        <v>19</v>
      </c>
      <c r="H42" s="109">
        <v>26</v>
      </c>
      <c r="I42" s="109">
        <v>24</v>
      </c>
      <c r="J42" s="109">
        <v>12</v>
      </c>
      <c r="K42" s="108">
        <v>21</v>
      </c>
      <c r="L42" s="193">
        <v>18</v>
      </c>
    </row>
    <row r="43" spans="1:12" x14ac:dyDescent="0.2">
      <c r="A43" s="104"/>
      <c r="B43" s="105"/>
      <c r="C43" s="106" t="s">
        <v>108</v>
      </c>
      <c r="D43" s="93"/>
      <c r="E43" s="93">
        <v>1</v>
      </c>
      <c r="F43" s="93">
        <v>3</v>
      </c>
      <c r="G43" s="92">
        <v>1</v>
      </c>
      <c r="H43" s="109">
        <v>2</v>
      </c>
      <c r="I43" s="109">
        <v>2</v>
      </c>
      <c r="J43" s="109">
        <v>2</v>
      </c>
      <c r="K43" s="108">
        <v>1</v>
      </c>
      <c r="L43" s="193">
        <v>3</v>
      </c>
    </row>
    <row r="44" spans="1:12" x14ac:dyDescent="0.2">
      <c r="A44" s="104"/>
      <c r="B44" s="105">
        <v>2.5</v>
      </c>
      <c r="C44" s="106" t="s">
        <v>114</v>
      </c>
      <c r="D44" s="93">
        <v>1</v>
      </c>
      <c r="E44" s="93">
        <v>2</v>
      </c>
      <c r="F44" s="93">
        <v>4</v>
      </c>
      <c r="G44" s="92">
        <v>8</v>
      </c>
      <c r="H44" s="109">
        <v>2</v>
      </c>
      <c r="I44" s="109">
        <v>1</v>
      </c>
      <c r="J44" s="109">
        <v>1</v>
      </c>
      <c r="K44" s="108">
        <v>5</v>
      </c>
      <c r="L44" s="193">
        <v>2</v>
      </c>
    </row>
    <row r="45" spans="1:12" x14ac:dyDescent="0.2">
      <c r="A45" s="104"/>
      <c r="B45" s="105"/>
      <c r="C45" s="106" t="s">
        <v>109</v>
      </c>
      <c r="D45" s="93">
        <v>11</v>
      </c>
      <c r="E45" s="93">
        <v>10</v>
      </c>
      <c r="F45" s="93">
        <v>21</v>
      </c>
      <c r="G45" s="92">
        <v>24</v>
      </c>
      <c r="H45" s="109">
        <v>28</v>
      </c>
      <c r="I45" s="109">
        <v>29</v>
      </c>
      <c r="J45" s="109">
        <v>26</v>
      </c>
      <c r="K45" s="108">
        <v>21</v>
      </c>
      <c r="L45" s="193">
        <v>13</v>
      </c>
    </row>
    <row r="46" spans="1:12" x14ac:dyDescent="0.2">
      <c r="A46" s="104"/>
      <c r="B46" s="105"/>
      <c r="C46" s="106" t="s">
        <v>107</v>
      </c>
      <c r="D46" s="93"/>
      <c r="E46" s="93">
        <v>1</v>
      </c>
      <c r="F46" s="93">
        <v>4</v>
      </c>
      <c r="G46" s="92"/>
      <c r="H46" s="109">
        <v>2</v>
      </c>
      <c r="I46" s="109">
        <v>3</v>
      </c>
      <c r="J46" s="109">
        <v>1</v>
      </c>
      <c r="K46" s="108">
        <v>2</v>
      </c>
      <c r="L46" s="192"/>
    </row>
    <row r="47" spans="1:12" x14ac:dyDescent="0.2">
      <c r="A47" s="104"/>
      <c r="B47" s="105"/>
      <c r="C47" s="106" t="s">
        <v>106</v>
      </c>
      <c r="D47" s="93">
        <v>6</v>
      </c>
      <c r="E47" s="93">
        <v>10</v>
      </c>
      <c r="F47" s="93">
        <v>8</v>
      </c>
      <c r="G47" s="92">
        <v>16</v>
      </c>
      <c r="H47" s="109">
        <v>13</v>
      </c>
      <c r="I47" s="109">
        <v>11</v>
      </c>
      <c r="J47" s="109">
        <v>15</v>
      </c>
      <c r="K47" s="108">
        <v>17</v>
      </c>
      <c r="L47" s="193">
        <v>15</v>
      </c>
    </row>
    <row r="48" spans="1:12" x14ac:dyDescent="0.2">
      <c r="A48" s="104"/>
      <c r="B48" s="105"/>
      <c r="C48" s="106" t="s">
        <v>110</v>
      </c>
      <c r="D48" s="93">
        <v>9</v>
      </c>
      <c r="E48" s="93">
        <v>3</v>
      </c>
      <c r="F48" s="93">
        <v>10</v>
      </c>
      <c r="G48" s="92">
        <v>13</v>
      </c>
      <c r="H48" s="109">
        <v>10</v>
      </c>
      <c r="I48" s="109">
        <v>6</v>
      </c>
      <c r="J48" s="109">
        <v>10</v>
      </c>
      <c r="K48" s="108">
        <v>17</v>
      </c>
      <c r="L48" s="193">
        <v>13</v>
      </c>
    </row>
    <row r="49" spans="1:13" x14ac:dyDescent="0.2">
      <c r="A49" s="104"/>
      <c r="B49" s="105"/>
      <c r="C49" s="106" t="s">
        <v>112</v>
      </c>
      <c r="D49" s="93"/>
      <c r="E49" s="93"/>
      <c r="F49" s="93">
        <v>1</v>
      </c>
      <c r="G49" s="92">
        <v>1</v>
      </c>
      <c r="H49" s="109"/>
      <c r="I49" s="109"/>
      <c r="J49" s="109"/>
      <c r="K49" s="108"/>
      <c r="L49" s="195"/>
    </row>
    <row r="50" spans="1:13" x14ac:dyDescent="0.2">
      <c r="A50" s="104" t="s">
        <v>135</v>
      </c>
      <c r="B50" s="105">
        <v>1</v>
      </c>
      <c r="C50" s="106" t="s">
        <v>60</v>
      </c>
      <c r="D50" s="93"/>
      <c r="E50" s="93">
        <v>1</v>
      </c>
      <c r="F50" s="93">
        <v>1</v>
      </c>
      <c r="G50" s="92"/>
      <c r="H50" s="109"/>
      <c r="I50" s="109">
        <v>2</v>
      </c>
      <c r="J50" s="109">
        <v>1</v>
      </c>
      <c r="K50" s="108">
        <v>1</v>
      </c>
      <c r="L50" s="193">
        <v>2</v>
      </c>
    </row>
    <row r="51" spans="1:13" x14ac:dyDescent="0.2">
      <c r="A51" s="104"/>
      <c r="B51" s="105"/>
      <c r="C51" s="106" t="s">
        <v>115</v>
      </c>
      <c r="D51" s="93"/>
      <c r="E51" s="93">
        <v>1</v>
      </c>
      <c r="F51" s="93">
        <v>2</v>
      </c>
      <c r="G51" s="92">
        <v>4</v>
      </c>
      <c r="H51" s="109"/>
      <c r="I51" s="109">
        <v>2</v>
      </c>
      <c r="J51" s="109">
        <v>3</v>
      </c>
      <c r="K51" s="108">
        <v>2</v>
      </c>
      <c r="L51" s="193">
        <v>10</v>
      </c>
    </row>
    <row r="52" spans="1:13" x14ac:dyDescent="0.2">
      <c r="A52" s="104"/>
      <c r="B52" s="105">
        <v>2</v>
      </c>
      <c r="C52" s="106" t="s">
        <v>106</v>
      </c>
      <c r="D52" s="93"/>
      <c r="E52" s="93"/>
      <c r="F52" s="93"/>
      <c r="G52" s="92">
        <v>1</v>
      </c>
      <c r="H52" s="109">
        <v>1</v>
      </c>
      <c r="I52" s="109"/>
      <c r="J52" s="109"/>
      <c r="K52" s="108"/>
      <c r="L52" s="193">
        <v>2</v>
      </c>
    </row>
    <row r="53" spans="1:13" ht="15.75" x14ac:dyDescent="0.25">
      <c r="A53" s="104" t="s">
        <v>35</v>
      </c>
      <c r="B53" s="105">
        <v>1</v>
      </c>
      <c r="C53" s="106" t="s">
        <v>114</v>
      </c>
      <c r="D53" s="93">
        <v>6</v>
      </c>
      <c r="E53" s="93">
        <v>13</v>
      </c>
      <c r="F53" s="93">
        <v>12</v>
      </c>
      <c r="G53" s="92">
        <v>9</v>
      </c>
      <c r="H53" s="108">
        <v>12</v>
      </c>
      <c r="I53" s="108">
        <v>16</v>
      </c>
      <c r="J53" s="108">
        <v>14</v>
      </c>
      <c r="K53" s="108">
        <v>15</v>
      </c>
      <c r="L53" s="193">
        <v>12</v>
      </c>
      <c r="M53" s="198"/>
    </row>
    <row r="54" spans="1:13" ht="15.75" x14ac:dyDescent="0.25">
      <c r="A54" s="104"/>
      <c r="B54" s="105"/>
      <c r="C54" s="106" t="s">
        <v>60</v>
      </c>
      <c r="D54" s="93">
        <v>18</v>
      </c>
      <c r="E54" s="93">
        <v>19</v>
      </c>
      <c r="F54" s="93">
        <v>22</v>
      </c>
      <c r="G54" s="92">
        <v>15</v>
      </c>
      <c r="H54" s="108">
        <v>32</v>
      </c>
      <c r="I54" s="108">
        <v>23</v>
      </c>
      <c r="J54" s="108">
        <v>23</v>
      </c>
      <c r="K54" s="108">
        <v>34</v>
      </c>
      <c r="L54" s="193">
        <v>32</v>
      </c>
      <c r="M54" s="198"/>
    </row>
    <row r="55" spans="1:13" ht="15.75" x14ac:dyDescent="0.25">
      <c r="A55" s="104"/>
      <c r="B55" s="105"/>
      <c r="C55" s="106" t="s">
        <v>112</v>
      </c>
      <c r="D55" s="93">
        <v>5</v>
      </c>
      <c r="E55" s="93">
        <v>14</v>
      </c>
      <c r="F55" s="93">
        <v>17</v>
      </c>
      <c r="G55" s="92">
        <v>11</v>
      </c>
      <c r="H55" s="108">
        <v>15</v>
      </c>
      <c r="I55" s="108">
        <v>7</v>
      </c>
      <c r="J55" s="108">
        <v>15</v>
      </c>
      <c r="K55" s="108">
        <v>15</v>
      </c>
      <c r="L55" s="193">
        <v>19</v>
      </c>
      <c r="M55" s="198"/>
    </row>
    <row r="56" spans="1:13" ht="15.75" x14ac:dyDescent="0.25">
      <c r="A56" s="104"/>
      <c r="B56" s="105"/>
      <c r="C56" s="106" t="s">
        <v>115</v>
      </c>
      <c r="D56" s="93">
        <v>43</v>
      </c>
      <c r="E56" s="93">
        <v>42</v>
      </c>
      <c r="F56" s="93">
        <v>44</v>
      </c>
      <c r="G56" s="92">
        <v>47</v>
      </c>
      <c r="H56" s="108">
        <v>45</v>
      </c>
      <c r="I56" s="108">
        <v>31</v>
      </c>
      <c r="J56" s="108">
        <v>43</v>
      </c>
      <c r="K56" s="108">
        <v>48</v>
      </c>
      <c r="L56" s="193">
        <v>38</v>
      </c>
      <c r="M56" s="198"/>
    </row>
    <row r="57" spans="1:13" ht="15.75" x14ac:dyDescent="0.25">
      <c r="A57" s="104"/>
      <c r="B57" s="105"/>
      <c r="C57" s="106" t="s">
        <v>108</v>
      </c>
      <c r="D57" s="93">
        <v>3</v>
      </c>
      <c r="E57" s="93">
        <v>3</v>
      </c>
      <c r="F57" s="93">
        <v>7</v>
      </c>
      <c r="G57" s="92">
        <v>4</v>
      </c>
      <c r="H57" s="108">
        <v>4</v>
      </c>
      <c r="I57" s="108">
        <v>4</v>
      </c>
      <c r="J57" s="108">
        <v>6</v>
      </c>
      <c r="K57" s="108">
        <v>1</v>
      </c>
      <c r="L57" s="193">
        <v>3</v>
      </c>
      <c r="M57" s="198"/>
    </row>
    <row r="58" spans="1:13" ht="15.75" x14ac:dyDescent="0.25">
      <c r="A58" s="104"/>
      <c r="B58" s="105">
        <v>2</v>
      </c>
      <c r="C58" s="106" t="s">
        <v>114</v>
      </c>
      <c r="D58" s="93">
        <v>70</v>
      </c>
      <c r="E58" s="93">
        <v>51</v>
      </c>
      <c r="F58" s="93">
        <v>60</v>
      </c>
      <c r="G58" s="92">
        <v>90</v>
      </c>
      <c r="H58" s="108">
        <v>72</v>
      </c>
      <c r="I58" s="108">
        <v>72</v>
      </c>
      <c r="J58" s="108">
        <v>56</v>
      </c>
      <c r="K58" s="108">
        <v>84</v>
      </c>
      <c r="L58" s="193">
        <v>75</v>
      </c>
      <c r="M58" s="198"/>
    </row>
    <row r="59" spans="1:13" ht="15.75" x14ac:dyDescent="0.25">
      <c r="A59" s="104"/>
      <c r="B59" s="105"/>
      <c r="C59" s="106" t="s">
        <v>111</v>
      </c>
      <c r="D59" s="93">
        <v>12</v>
      </c>
      <c r="E59" s="93">
        <v>16</v>
      </c>
      <c r="F59" s="93">
        <v>13</v>
      </c>
      <c r="G59" s="92">
        <v>8</v>
      </c>
      <c r="H59" s="108">
        <v>19</v>
      </c>
      <c r="I59" s="108">
        <v>21</v>
      </c>
      <c r="J59" s="108">
        <v>15</v>
      </c>
      <c r="K59" s="108">
        <v>16</v>
      </c>
      <c r="L59" s="193">
        <v>7</v>
      </c>
      <c r="M59" s="198"/>
    </row>
    <row r="60" spans="1:13" ht="15.75" x14ac:dyDescent="0.25">
      <c r="A60" s="104"/>
      <c r="B60" s="105"/>
      <c r="C60" s="106" t="s">
        <v>110</v>
      </c>
      <c r="D60" s="93">
        <v>4</v>
      </c>
      <c r="E60" s="93">
        <v>3</v>
      </c>
      <c r="F60" s="93">
        <v>5</v>
      </c>
      <c r="G60" s="92">
        <v>2</v>
      </c>
      <c r="H60" s="108">
        <v>2</v>
      </c>
      <c r="I60" s="108">
        <v>3</v>
      </c>
      <c r="J60" s="108">
        <v>5</v>
      </c>
      <c r="K60" s="108">
        <v>2</v>
      </c>
      <c r="L60" s="193">
        <v>4</v>
      </c>
      <c r="M60" s="198"/>
    </row>
    <row r="61" spans="1:13" ht="15.75" x14ac:dyDescent="0.25">
      <c r="A61" s="104"/>
      <c r="B61" s="105"/>
      <c r="C61" s="106" t="s">
        <v>115</v>
      </c>
      <c r="D61" s="93">
        <v>17</v>
      </c>
      <c r="E61" s="93">
        <v>18</v>
      </c>
      <c r="F61" s="93">
        <v>20</v>
      </c>
      <c r="G61" s="92">
        <v>20</v>
      </c>
      <c r="H61" s="108">
        <v>26</v>
      </c>
      <c r="I61" s="108">
        <v>24</v>
      </c>
      <c r="J61" s="108">
        <v>28</v>
      </c>
      <c r="K61" s="108">
        <v>35</v>
      </c>
      <c r="L61" s="193">
        <v>15</v>
      </c>
      <c r="M61" s="198"/>
    </row>
    <row r="62" spans="1:13" ht="15.75" x14ac:dyDescent="0.25">
      <c r="A62" s="104"/>
      <c r="B62" s="105"/>
      <c r="C62" s="106" t="s">
        <v>108</v>
      </c>
      <c r="D62" s="93">
        <v>2</v>
      </c>
      <c r="E62" s="93">
        <v>5</v>
      </c>
      <c r="F62" s="93">
        <v>10</v>
      </c>
      <c r="G62" s="92">
        <v>5</v>
      </c>
      <c r="H62" s="108">
        <v>4</v>
      </c>
      <c r="I62" s="108">
        <v>7</v>
      </c>
      <c r="J62" s="108">
        <v>5</v>
      </c>
      <c r="K62" s="108">
        <v>4</v>
      </c>
      <c r="L62" s="193">
        <v>12</v>
      </c>
      <c r="M62" s="198"/>
    </row>
    <row r="63" spans="1:13" ht="15.75" x14ac:dyDescent="0.25">
      <c r="A63" s="104"/>
      <c r="B63" s="105">
        <v>2.5</v>
      </c>
      <c r="C63" s="106" t="s">
        <v>114</v>
      </c>
      <c r="D63" s="93">
        <v>5</v>
      </c>
      <c r="E63" s="93">
        <v>3</v>
      </c>
      <c r="F63" s="93">
        <v>4</v>
      </c>
      <c r="G63" s="92">
        <v>4</v>
      </c>
      <c r="H63" s="108"/>
      <c r="I63" s="108">
        <v>5</v>
      </c>
      <c r="J63" s="108">
        <v>4</v>
      </c>
      <c r="K63" s="108">
        <v>1</v>
      </c>
      <c r="L63" s="193">
        <v>7</v>
      </c>
      <c r="M63" s="198"/>
    </row>
    <row r="64" spans="1:13" ht="15.75" x14ac:dyDescent="0.25">
      <c r="A64" s="104"/>
      <c r="B64" s="105"/>
      <c r="C64" s="106" t="s">
        <v>109</v>
      </c>
      <c r="D64" s="93">
        <v>48</v>
      </c>
      <c r="E64" s="93">
        <v>61</v>
      </c>
      <c r="F64" s="93">
        <v>58</v>
      </c>
      <c r="G64" s="92">
        <v>78</v>
      </c>
      <c r="H64" s="108">
        <v>77</v>
      </c>
      <c r="I64" s="108">
        <v>94</v>
      </c>
      <c r="J64" s="108">
        <v>75</v>
      </c>
      <c r="K64" s="108">
        <v>81</v>
      </c>
      <c r="L64" s="193">
        <v>95</v>
      </c>
      <c r="M64" s="198"/>
    </row>
    <row r="65" spans="1:13" ht="15.75" x14ac:dyDescent="0.25">
      <c r="A65" s="104"/>
      <c r="B65" s="105"/>
      <c r="C65" s="106" t="s">
        <v>107</v>
      </c>
      <c r="D65" s="93">
        <v>5</v>
      </c>
      <c r="E65" s="93">
        <v>3</v>
      </c>
      <c r="F65" s="93">
        <v>7</v>
      </c>
      <c r="G65" s="92">
        <v>2</v>
      </c>
      <c r="H65" s="108">
        <v>9</v>
      </c>
      <c r="I65" s="108">
        <v>5</v>
      </c>
      <c r="J65" s="108">
        <v>6</v>
      </c>
      <c r="K65" s="108">
        <v>6</v>
      </c>
      <c r="L65" s="193">
        <v>7</v>
      </c>
      <c r="M65" s="198"/>
    </row>
    <row r="66" spans="1:13" ht="15.75" x14ac:dyDescent="0.25">
      <c r="A66" s="104"/>
      <c r="B66" s="105"/>
      <c r="C66" s="106" t="s">
        <v>110</v>
      </c>
      <c r="D66" s="93">
        <v>54</v>
      </c>
      <c r="E66" s="93">
        <v>70</v>
      </c>
      <c r="F66" s="93">
        <v>44</v>
      </c>
      <c r="G66" s="92">
        <v>60</v>
      </c>
      <c r="H66" s="108">
        <v>64</v>
      </c>
      <c r="I66" s="108">
        <v>65</v>
      </c>
      <c r="J66" s="108">
        <v>66</v>
      </c>
      <c r="K66" s="108">
        <v>86</v>
      </c>
      <c r="L66" s="193">
        <v>60</v>
      </c>
      <c r="M66" s="198"/>
    </row>
    <row r="67" spans="1:13" x14ac:dyDescent="0.2">
      <c r="A67" s="104"/>
      <c r="B67" s="105"/>
      <c r="C67" s="106" t="s">
        <v>112</v>
      </c>
      <c r="D67" s="93"/>
      <c r="E67" s="93"/>
      <c r="F67" s="93">
        <v>1</v>
      </c>
      <c r="G67" s="92"/>
      <c r="H67" s="108"/>
      <c r="I67" s="108">
        <v>1</v>
      </c>
      <c r="J67" s="108">
        <v>1</v>
      </c>
      <c r="K67" s="108"/>
      <c r="L67" s="193">
        <v>1</v>
      </c>
    </row>
    <row r="68" spans="1:13" x14ac:dyDescent="0.2">
      <c r="A68" s="104" t="s">
        <v>101</v>
      </c>
      <c r="B68" s="105">
        <v>1</v>
      </c>
      <c r="C68" s="106" t="s">
        <v>60</v>
      </c>
      <c r="D68" s="93"/>
      <c r="E68" s="93"/>
      <c r="F68" s="93"/>
      <c r="G68" s="92"/>
      <c r="H68" s="108"/>
      <c r="I68" s="108"/>
      <c r="J68" s="108">
        <v>2</v>
      </c>
      <c r="K68" s="108">
        <v>1</v>
      </c>
      <c r="L68" s="193">
        <v>1</v>
      </c>
    </row>
    <row r="69" spans="1:13" x14ac:dyDescent="0.2">
      <c r="A69" s="104"/>
      <c r="B69" s="105">
        <v>2.5</v>
      </c>
      <c r="C69" s="106" t="s">
        <v>111</v>
      </c>
      <c r="D69" s="93"/>
      <c r="E69" s="93"/>
      <c r="F69" s="93"/>
      <c r="G69" s="92"/>
      <c r="H69" s="108">
        <v>1</v>
      </c>
      <c r="I69" s="108">
        <v>1</v>
      </c>
      <c r="J69" s="108">
        <v>1</v>
      </c>
      <c r="K69" s="108">
        <v>2</v>
      </c>
      <c r="L69" s="195"/>
    </row>
    <row r="70" spans="1:13" ht="15.75" x14ac:dyDescent="0.25">
      <c r="A70" s="104" t="s">
        <v>96</v>
      </c>
      <c r="B70" s="105">
        <v>1</v>
      </c>
      <c r="C70" s="106" t="s">
        <v>114</v>
      </c>
      <c r="D70" s="93">
        <v>3</v>
      </c>
      <c r="E70" s="93">
        <v>1</v>
      </c>
      <c r="F70" s="93">
        <v>4</v>
      </c>
      <c r="G70" s="92">
        <v>4</v>
      </c>
      <c r="H70" s="108">
        <v>5</v>
      </c>
      <c r="I70" s="108">
        <v>4</v>
      </c>
      <c r="J70" s="108">
        <v>10</v>
      </c>
      <c r="K70" s="108">
        <v>3</v>
      </c>
      <c r="L70" s="197">
        <v>1</v>
      </c>
      <c r="M70" s="198"/>
    </row>
    <row r="71" spans="1:13" ht="15.75" x14ac:dyDescent="0.25">
      <c r="A71" s="104"/>
      <c r="B71" s="105"/>
      <c r="C71" s="106" t="s">
        <v>111</v>
      </c>
      <c r="D71" s="93"/>
      <c r="E71" s="93">
        <v>1</v>
      </c>
      <c r="F71" s="93"/>
      <c r="G71" s="92">
        <v>1</v>
      </c>
      <c r="H71" s="108"/>
      <c r="I71" s="108">
        <v>2</v>
      </c>
      <c r="J71" s="108"/>
      <c r="K71" s="108">
        <v>2</v>
      </c>
      <c r="L71" s="50"/>
      <c r="M71" s="198"/>
    </row>
    <row r="72" spans="1:13" ht="15.75" x14ac:dyDescent="0.25">
      <c r="A72" s="104"/>
      <c r="B72" s="105"/>
      <c r="C72" s="106" t="s">
        <v>60</v>
      </c>
      <c r="D72" s="93">
        <v>4</v>
      </c>
      <c r="E72" s="93">
        <v>5</v>
      </c>
      <c r="F72" s="93">
        <v>10</v>
      </c>
      <c r="G72" s="92">
        <v>15</v>
      </c>
      <c r="H72" s="108">
        <v>16</v>
      </c>
      <c r="I72" s="108">
        <v>13</v>
      </c>
      <c r="J72" s="108">
        <v>19</v>
      </c>
      <c r="K72" s="108">
        <v>20</v>
      </c>
      <c r="L72" s="197">
        <v>12</v>
      </c>
      <c r="M72" s="198"/>
    </row>
    <row r="73" spans="1:13" ht="15.75" x14ac:dyDescent="0.25">
      <c r="A73" s="104"/>
      <c r="B73" s="105"/>
      <c r="C73" s="106" t="s">
        <v>112</v>
      </c>
      <c r="D73" s="93">
        <v>3</v>
      </c>
      <c r="E73" s="93">
        <v>4</v>
      </c>
      <c r="F73" s="93">
        <v>5</v>
      </c>
      <c r="G73" s="92">
        <v>8</v>
      </c>
      <c r="H73" s="108">
        <v>13</v>
      </c>
      <c r="I73" s="108">
        <v>6</v>
      </c>
      <c r="J73" s="108">
        <v>5</v>
      </c>
      <c r="K73" s="108">
        <v>10</v>
      </c>
      <c r="L73" s="197">
        <v>7</v>
      </c>
      <c r="M73" s="198"/>
    </row>
    <row r="74" spans="1:13" ht="15.75" x14ac:dyDescent="0.25">
      <c r="A74" s="104"/>
      <c r="B74" s="105"/>
      <c r="C74" s="106" t="s">
        <v>115</v>
      </c>
      <c r="D74" s="93">
        <v>13</v>
      </c>
      <c r="E74" s="93">
        <v>16</v>
      </c>
      <c r="F74" s="93">
        <v>12</v>
      </c>
      <c r="G74" s="92">
        <v>23</v>
      </c>
      <c r="H74" s="108">
        <v>21</v>
      </c>
      <c r="I74" s="108">
        <v>15</v>
      </c>
      <c r="J74" s="108">
        <v>15</v>
      </c>
      <c r="K74" s="108">
        <v>31</v>
      </c>
      <c r="L74" s="197">
        <v>19</v>
      </c>
      <c r="M74" s="198"/>
    </row>
    <row r="75" spans="1:13" ht="15.75" x14ac:dyDescent="0.25">
      <c r="A75" s="104"/>
      <c r="B75" s="105"/>
      <c r="C75" s="106" t="s">
        <v>108</v>
      </c>
      <c r="D75" s="93">
        <v>1</v>
      </c>
      <c r="E75" s="93">
        <v>4</v>
      </c>
      <c r="F75" s="93">
        <v>2</v>
      </c>
      <c r="G75" s="92"/>
      <c r="H75" s="108">
        <v>3</v>
      </c>
      <c r="I75" s="108">
        <v>2</v>
      </c>
      <c r="J75" s="108">
        <v>2</v>
      </c>
      <c r="K75" s="108">
        <v>2</v>
      </c>
      <c r="L75" s="197">
        <v>3</v>
      </c>
      <c r="M75" s="198"/>
    </row>
    <row r="76" spans="1:13" ht="15.75" x14ac:dyDescent="0.25">
      <c r="A76" s="104"/>
      <c r="B76" s="105">
        <v>2</v>
      </c>
      <c r="C76" s="106" t="s">
        <v>114</v>
      </c>
      <c r="D76" s="93">
        <v>33</v>
      </c>
      <c r="E76" s="93">
        <v>13</v>
      </c>
      <c r="F76" s="93">
        <v>36</v>
      </c>
      <c r="G76" s="92">
        <v>38</v>
      </c>
      <c r="H76" s="108">
        <v>38</v>
      </c>
      <c r="I76" s="108">
        <v>36</v>
      </c>
      <c r="J76" s="108">
        <v>42</v>
      </c>
      <c r="K76" s="108">
        <v>31</v>
      </c>
      <c r="L76" s="197">
        <v>33</v>
      </c>
      <c r="M76" s="198"/>
    </row>
    <row r="77" spans="1:13" ht="15.75" x14ac:dyDescent="0.25">
      <c r="A77" s="104"/>
      <c r="B77" s="105"/>
      <c r="C77" s="106" t="s">
        <v>111</v>
      </c>
      <c r="D77" s="93">
        <v>3</v>
      </c>
      <c r="E77" s="93">
        <v>6</v>
      </c>
      <c r="F77" s="93">
        <v>4</v>
      </c>
      <c r="G77" s="92">
        <v>3</v>
      </c>
      <c r="H77" s="108">
        <v>7</v>
      </c>
      <c r="I77" s="108">
        <v>7</v>
      </c>
      <c r="J77" s="108">
        <v>4</v>
      </c>
      <c r="K77" s="108">
        <v>5</v>
      </c>
      <c r="L77" s="197">
        <v>3</v>
      </c>
      <c r="M77" s="198"/>
    </row>
    <row r="78" spans="1:13" ht="15.75" x14ac:dyDescent="0.25">
      <c r="A78" s="104"/>
      <c r="B78" s="105"/>
      <c r="C78" s="106" t="s">
        <v>109</v>
      </c>
      <c r="D78" s="93">
        <v>1</v>
      </c>
      <c r="E78" s="93">
        <v>3</v>
      </c>
      <c r="F78" s="93">
        <v>2</v>
      </c>
      <c r="G78" s="92">
        <v>8</v>
      </c>
      <c r="H78" s="108">
        <v>1</v>
      </c>
      <c r="I78" s="108">
        <v>2</v>
      </c>
      <c r="J78" s="108"/>
      <c r="K78" s="108">
        <v>3</v>
      </c>
      <c r="L78" s="197">
        <v>3</v>
      </c>
      <c r="M78" s="198"/>
    </row>
    <row r="79" spans="1:13" ht="15.75" x14ac:dyDescent="0.25">
      <c r="A79" s="104"/>
      <c r="B79" s="105"/>
      <c r="C79" s="85" t="s">
        <v>106</v>
      </c>
      <c r="D79" s="93"/>
      <c r="E79" s="93"/>
      <c r="F79" s="93"/>
      <c r="G79" s="92"/>
      <c r="H79" s="108"/>
      <c r="I79" s="108"/>
      <c r="J79" s="108">
        <v>2</v>
      </c>
      <c r="K79" s="108"/>
      <c r="L79" s="197">
        <v>3</v>
      </c>
      <c r="M79" s="198"/>
    </row>
    <row r="80" spans="1:13" ht="15.75" x14ac:dyDescent="0.25">
      <c r="A80" s="104"/>
      <c r="B80" s="105"/>
      <c r="C80" s="106" t="s">
        <v>115</v>
      </c>
      <c r="D80" s="93">
        <v>10</v>
      </c>
      <c r="E80" s="93">
        <v>4</v>
      </c>
      <c r="F80" s="93">
        <v>3</v>
      </c>
      <c r="G80" s="92">
        <v>8</v>
      </c>
      <c r="H80" s="108">
        <v>5</v>
      </c>
      <c r="I80" s="108">
        <v>9</v>
      </c>
      <c r="J80" s="108">
        <v>9</v>
      </c>
      <c r="K80" s="108">
        <v>9</v>
      </c>
      <c r="L80" s="197">
        <v>12</v>
      </c>
      <c r="M80" s="198"/>
    </row>
    <row r="81" spans="1:13" ht="15.75" x14ac:dyDescent="0.25">
      <c r="A81" s="104"/>
      <c r="B81" s="105"/>
      <c r="C81" s="106" t="s">
        <v>110</v>
      </c>
      <c r="D81" s="93"/>
      <c r="E81" s="93"/>
      <c r="F81" s="93"/>
      <c r="G81" s="92"/>
      <c r="H81" s="108"/>
      <c r="I81" s="108"/>
      <c r="J81" s="108">
        <v>1</v>
      </c>
      <c r="K81" s="108">
        <v>1</v>
      </c>
      <c r="L81" s="50"/>
      <c r="M81" s="198"/>
    </row>
    <row r="82" spans="1:13" ht="15.75" x14ac:dyDescent="0.25">
      <c r="A82" s="104"/>
      <c r="B82" s="105"/>
      <c r="C82" s="106" t="s">
        <v>108</v>
      </c>
      <c r="D82" s="93">
        <v>2</v>
      </c>
      <c r="E82" s="93">
        <v>1</v>
      </c>
      <c r="F82" s="93">
        <v>1</v>
      </c>
      <c r="G82" s="92">
        <v>2</v>
      </c>
      <c r="H82" s="108">
        <v>1</v>
      </c>
      <c r="I82" s="108"/>
      <c r="J82" s="108"/>
      <c r="K82" s="108">
        <v>3</v>
      </c>
      <c r="L82" s="197">
        <v>1</v>
      </c>
      <c r="M82" s="198"/>
    </row>
    <row r="83" spans="1:13" ht="15.75" x14ac:dyDescent="0.25">
      <c r="A83" s="104"/>
      <c r="B83" s="105">
        <v>2.5</v>
      </c>
      <c r="C83" s="106" t="s">
        <v>114</v>
      </c>
      <c r="D83" s="93">
        <v>3</v>
      </c>
      <c r="E83" s="93">
        <v>4</v>
      </c>
      <c r="F83" s="93">
        <v>7</v>
      </c>
      <c r="G83" s="92">
        <v>11</v>
      </c>
      <c r="H83" s="109">
        <v>10</v>
      </c>
      <c r="I83" s="109">
        <v>8</v>
      </c>
      <c r="J83" s="109">
        <v>5</v>
      </c>
      <c r="K83" s="108">
        <v>4</v>
      </c>
      <c r="L83" s="197">
        <v>4</v>
      </c>
      <c r="M83" s="198"/>
    </row>
    <row r="84" spans="1:13" ht="15.75" x14ac:dyDescent="0.25">
      <c r="A84" s="104"/>
      <c r="B84" s="105"/>
      <c r="C84" s="106" t="s">
        <v>109</v>
      </c>
      <c r="D84" s="93">
        <v>26</v>
      </c>
      <c r="E84" s="93">
        <v>33</v>
      </c>
      <c r="F84" s="93">
        <v>39</v>
      </c>
      <c r="G84" s="92">
        <v>47</v>
      </c>
      <c r="H84" s="109">
        <v>47</v>
      </c>
      <c r="I84" s="109">
        <v>46</v>
      </c>
      <c r="J84" s="109">
        <v>39</v>
      </c>
      <c r="K84" s="108">
        <v>50</v>
      </c>
      <c r="L84" s="197">
        <v>50</v>
      </c>
      <c r="M84" s="198"/>
    </row>
    <row r="85" spans="1:13" ht="15.75" x14ac:dyDescent="0.25">
      <c r="A85" s="104"/>
      <c r="B85" s="105"/>
      <c r="C85" s="106" t="s">
        <v>106</v>
      </c>
      <c r="D85" s="93">
        <v>4</v>
      </c>
      <c r="E85" s="93">
        <v>5</v>
      </c>
      <c r="F85" s="93"/>
      <c r="G85" s="92">
        <v>2</v>
      </c>
      <c r="H85" s="109">
        <v>5</v>
      </c>
      <c r="I85" s="109">
        <v>2</v>
      </c>
      <c r="J85" s="109">
        <v>3</v>
      </c>
      <c r="K85" s="108">
        <v>3</v>
      </c>
      <c r="L85" s="197">
        <v>4</v>
      </c>
      <c r="M85" s="198"/>
    </row>
    <row r="86" spans="1:13" ht="15.75" x14ac:dyDescent="0.25">
      <c r="A86" s="104"/>
      <c r="B86" s="105"/>
      <c r="C86" s="106" t="s">
        <v>110</v>
      </c>
      <c r="D86" s="93">
        <v>5</v>
      </c>
      <c r="E86" s="93">
        <v>3</v>
      </c>
      <c r="F86" s="93">
        <v>6</v>
      </c>
      <c r="G86" s="92">
        <v>5</v>
      </c>
      <c r="H86" s="109">
        <v>8</v>
      </c>
      <c r="I86" s="109">
        <v>11</v>
      </c>
      <c r="J86" s="109">
        <v>8</v>
      </c>
      <c r="K86" s="108">
        <v>7</v>
      </c>
      <c r="L86" s="197">
        <v>4</v>
      </c>
      <c r="M86" s="198"/>
    </row>
    <row r="87" spans="1:13" ht="15.75" x14ac:dyDescent="0.25">
      <c r="A87" s="104"/>
      <c r="B87" s="105"/>
      <c r="C87" s="106" t="s">
        <v>112</v>
      </c>
      <c r="D87" s="93"/>
      <c r="E87" s="93"/>
      <c r="F87" s="93"/>
      <c r="G87" s="92"/>
      <c r="H87" s="111"/>
      <c r="I87" s="111"/>
      <c r="J87" s="111"/>
      <c r="K87" s="111">
        <v>1</v>
      </c>
      <c r="L87" s="195"/>
      <c r="M87" s="198"/>
    </row>
    <row r="88" spans="1:13" ht="15.75" x14ac:dyDescent="0.25">
      <c r="A88" s="104" t="s">
        <v>94</v>
      </c>
      <c r="B88" s="105">
        <v>1</v>
      </c>
      <c r="C88" s="106" t="s">
        <v>114</v>
      </c>
      <c r="D88" s="93">
        <v>1</v>
      </c>
      <c r="E88" s="93">
        <v>2</v>
      </c>
      <c r="F88" s="93">
        <v>4</v>
      </c>
      <c r="G88" s="92">
        <v>4</v>
      </c>
      <c r="H88" s="109">
        <v>3</v>
      </c>
      <c r="I88" s="109">
        <v>3</v>
      </c>
      <c r="J88" s="109">
        <v>6</v>
      </c>
      <c r="K88" s="108">
        <v>6</v>
      </c>
      <c r="L88" s="193">
        <v>7</v>
      </c>
      <c r="M88" s="198"/>
    </row>
    <row r="89" spans="1:13" ht="15.75" x14ac:dyDescent="0.25">
      <c r="A89" s="104"/>
      <c r="B89" s="105"/>
      <c r="C89" s="106" t="s">
        <v>60</v>
      </c>
      <c r="D89" s="93">
        <v>2</v>
      </c>
      <c r="E89" s="93">
        <v>4</v>
      </c>
      <c r="F89" s="93">
        <v>6</v>
      </c>
      <c r="G89" s="92">
        <v>4</v>
      </c>
      <c r="H89" s="109">
        <v>8</v>
      </c>
      <c r="I89" s="109">
        <v>6</v>
      </c>
      <c r="J89" s="109">
        <v>4</v>
      </c>
      <c r="K89" s="108">
        <v>8</v>
      </c>
      <c r="L89" s="193">
        <v>14</v>
      </c>
      <c r="M89" s="198"/>
    </row>
    <row r="90" spans="1:13" ht="15.75" x14ac:dyDescent="0.25">
      <c r="A90" s="104"/>
      <c r="B90" s="105"/>
      <c r="C90" s="106" t="s">
        <v>112</v>
      </c>
      <c r="D90" s="93">
        <v>14</v>
      </c>
      <c r="E90" s="93">
        <v>22</v>
      </c>
      <c r="F90" s="93">
        <v>4</v>
      </c>
      <c r="G90" s="92">
        <v>13</v>
      </c>
      <c r="H90" s="109">
        <v>11</v>
      </c>
      <c r="I90" s="109">
        <v>10</v>
      </c>
      <c r="J90" s="109">
        <v>11</v>
      </c>
      <c r="K90" s="108">
        <v>18</v>
      </c>
      <c r="L90" s="193">
        <v>22</v>
      </c>
      <c r="M90" s="198"/>
    </row>
    <row r="91" spans="1:13" ht="15.75" x14ac:dyDescent="0.25">
      <c r="A91" s="104"/>
      <c r="B91" s="105"/>
      <c r="C91" s="106" t="s">
        <v>115</v>
      </c>
      <c r="D91" s="93">
        <v>27</v>
      </c>
      <c r="E91" s="93">
        <v>37</v>
      </c>
      <c r="F91" s="93">
        <v>33</v>
      </c>
      <c r="G91" s="92">
        <v>36</v>
      </c>
      <c r="H91" s="109">
        <v>34</v>
      </c>
      <c r="I91" s="109">
        <v>45</v>
      </c>
      <c r="J91" s="109">
        <v>36</v>
      </c>
      <c r="K91" s="108">
        <v>56</v>
      </c>
      <c r="L91" s="193">
        <v>39</v>
      </c>
      <c r="M91" s="198"/>
    </row>
    <row r="92" spans="1:13" x14ac:dyDescent="0.2">
      <c r="A92" s="104"/>
      <c r="B92" s="105"/>
      <c r="C92" s="106" t="s">
        <v>108</v>
      </c>
      <c r="D92" s="93"/>
      <c r="E92" s="93">
        <v>1</v>
      </c>
      <c r="F92" s="93">
        <v>1</v>
      </c>
      <c r="G92" s="92">
        <v>1</v>
      </c>
      <c r="H92" s="109">
        <v>4</v>
      </c>
      <c r="I92" s="109">
        <v>2</v>
      </c>
      <c r="J92" s="109">
        <v>1</v>
      </c>
      <c r="K92" s="108">
        <v>3</v>
      </c>
      <c r="L92" s="192"/>
    </row>
    <row r="93" spans="1:13" ht="15.75" x14ac:dyDescent="0.25">
      <c r="A93" s="104"/>
      <c r="B93" s="105">
        <v>2</v>
      </c>
      <c r="C93" s="106" t="s">
        <v>114</v>
      </c>
      <c r="D93" s="93">
        <v>55</v>
      </c>
      <c r="E93" s="93">
        <v>64</v>
      </c>
      <c r="F93" s="93">
        <v>79</v>
      </c>
      <c r="G93" s="92">
        <v>88</v>
      </c>
      <c r="H93" s="108">
        <v>77</v>
      </c>
      <c r="I93" s="108">
        <v>98</v>
      </c>
      <c r="J93" s="108">
        <v>71</v>
      </c>
      <c r="K93" s="108">
        <v>89</v>
      </c>
      <c r="L93" s="193">
        <v>85</v>
      </c>
      <c r="M93" s="198"/>
    </row>
    <row r="94" spans="1:13" ht="15.75" x14ac:dyDescent="0.25">
      <c r="A94" s="104"/>
      <c r="B94" s="105"/>
      <c r="C94" s="106" t="s">
        <v>111</v>
      </c>
      <c r="D94" s="93">
        <v>5</v>
      </c>
      <c r="E94" s="93">
        <v>8</v>
      </c>
      <c r="F94" s="93">
        <v>8</v>
      </c>
      <c r="G94" s="92">
        <v>12</v>
      </c>
      <c r="H94" s="108">
        <v>7</v>
      </c>
      <c r="I94" s="108">
        <v>9</v>
      </c>
      <c r="J94" s="108">
        <v>6</v>
      </c>
      <c r="K94" s="108">
        <v>11</v>
      </c>
      <c r="L94" s="193">
        <v>5</v>
      </c>
      <c r="M94" s="198"/>
    </row>
    <row r="95" spans="1:13" ht="15.75" x14ac:dyDescent="0.25">
      <c r="A95" s="104"/>
      <c r="B95" s="105"/>
      <c r="C95" s="106" t="s">
        <v>109</v>
      </c>
      <c r="D95" s="93"/>
      <c r="E95" s="93"/>
      <c r="F95" s="93"/>
      <c r="G95" s="92">
        <v>1</v>
      </c>
      <c r="H95" s="108">
        <v>2</v>
      </c>
      <c r="I95" s="108"/>
      <c r="J95" s="108"/>
      <c r="K95" s="108">
        <v>1</v>
      </c>
      <c r="L95" s="193">
        <v>1</v>
      </c>
      <c r="M95" s="198"/>
    </row>
    <row r="96" spans="1:13" ht="15.75" x14ac:dyDescent="0.25">
      <c r="A96" s="104"/>
      <c r="B96" s="105"/>
      <c r="C96" s="106" t="s">
        <v>106</v>
      </c>
      <c r="D96" s="93"/>
      <c r="E96" s="93"/>
      <c r="F96" s="93">
        <v>1</v>
      </c>
      <c r="G96" s="92"/>
      <c r="H96" s="107"/>
      <c r="I96" s="107"/>
      <c r="J96" s="107"/>
      <c r="K96" s="108">
        <v>1</v>
      </c>
      <c r="L96" s="192"/>
      <c r="M96" s="198"/>
    </row>
    <row r="97" spans="1:13" ht="15.75" x14ac:dyDescent="0.25">
      <c r="A97" s="104"/>
      <c r="B97" s="105"/>
      <c r="C97" s="106" t="s">
        <v>110</v>
      </c>
      <c r="D97" s="93">
        <v>9</v>
      </c>
      <c r="E97" s="93">
        <v>8</v>
      </c>
      <c r="F97" s="93">
        <v>13</v>
      </c>
      <c r="G97" s="92">
        <v>9</v>
      </c>
      <c r="H97" s="109">
        <v>8</v>
      </c>
      <c r="I97" s="109">
        <v>7</v>
      </c>
      <c r="J97" s="109">
        <v>8</v>
      </c>
      <c r="K97" s="108">
        <v>10</v>
      </c>
      <c r="L97" s="193">
        <v>7</v>
      </c>
      <c r="M97" s="198"/>
    </row>
    <row r="98" spans="1:13" ht="15.75" x14ac:dyDescent="0.25">
      <c r="A98" s="104"/>
      <c r="B98" s="105"/>
      <c r="C98" s="106" t="s">
        <v>115</v>
      </c>
      <c r="D98" s="93">
        <v>12</v>
      </c>
      <c r="E98" s="93">
        <v>11</v>
      </c>
      <c r="F98" s="93">
        <v>8</v>
      </c>
      <c r="G98" s="92">
        <v>6</v>
      </c>
      <c r="H98" s="109">
        <v>15</v>
      </c>
      <c r="I98" s="109">
        <v>12</v>
      </c>
      <c r="J98" s="109">
        <v>16</v>
      </c>
      <c r="K98" s="108">
        <v>14</v>
      </c>
      <c r="L98" s="193">
        <v>10</v>
      </c>
      <c r="M98" s="198"/>
    </row>
    <row r="99" spans="1:13" x14ac:dyDescent="0.2">
      <c r="A99" s="104"/>
      <c r="B99" s="105"/>
      <c r="C99" s="106" t="s">
        <v>108</v>
      </c>
      <c r="D99" s="93">
        <v>3</v>
      </c>
      <c r="E99" s="93">
        <v>3</v>
      </c>
      <c r="F99" s="93">
        <v>6</v>
      </c>
      <c r="G99" s="92">
        <v>2</v>
      </c>
      <c r="H99" s="109">
        <v>2</v>
      </c>
      <c r="I99" s="109">
        <v>3</v>
      </c>
      <c r="J99" s="109">
        <v>3</v>
      </c>
      <c r="K99" s="108">
        <v>4</v>
      </c>
      <c r="L99" s="193">
        <v>4</v>
      </c>
    </row>
    <row r="100" spans="1:13" ht="15.75" x14ac:dyDescent="0.25">
      <c r="A100" s="104"/>
      <c r="B100" s="105">
        <v>2.5</v>
      </c>
      <c r="C100" s="106" t="s">
        <v>114</v>
      </c>
      <c r="D100" s="93">
        <v>5</v>
      </c>
      <c r="E100" s="93">
        <v>5</v>
      </c>
      <c r="F100" s="93">
        <v>7</v>
      </c>
      <c r="G100" s="92">
        <v>5</v>
      </c>
      <c r="H100" s="109">
        <v>2</v>
      </c>
      <c r="I100" s="109">
        <v>5</v>
      </c>
      <c r="J100" s="109">
        <v>3</v>
      </c>
      <c r="K100" s="108">
        <v>2</v>
      </c>
      <c r="L100" s="193">
        <v>3</v>
      </c>
      <c r="M100" s="198"/>
    </row>
    <row r="101" spans="1:13" ht="15.75" x14ac:dyDescent="0.25">
      <c r="A101" s="104"/>
      <c r="B101" s="105"/>
      <c r="C101" s="106" t="s">
        <v>109</v>
      </c>
      <c r="D101" s="93">
        <v>1</v>
      </c>
      <c r="E101" s="93"/>
      <c r="F101" s="93">
        <v>1</v>
      </c>
      <c r="G101" s="92">
        <v>2</v>
      </c>
      <c r="H101" s="109">
        <v>2</v>
      </c>
      <c r="I101" s="109">
        <v>1</v>
      </c>
      <c r="J101" s="109">
        <v>3</v>
      </c>
      <c r="K101" s="108">
        <v>2</v>
      </c>
      <c r="L101" s="192"/>
      <c r="M101" s="198"/>
    </row>
    <row r="102" spans="1:13" x14ac:dyDescent="0.2">
      <c r="A102" s="104"/>
      <c r="B102" s="105"/>
      <c r="C102" s="106" t="s">
        <v>110</v>
      </c>
      <c r="D102" s="93">
        <v>68</v>
      </c>
      <c r="E102" s="93">
        <v>51</v>
      </c>
      <c r="F102" s="93">
        <v>56</v>
      </c>
      <c r="G102" s="92">
        <v>63</v>
      </c>
      <c r="H102" s="109">
        <v>55</v>
      </c>
      <c r="I102" s="109">
        <v>60</v>
      </c>
      <c r="J102" s="109">
        <v>66</v>
      </c>
      <c r="K102" s="108">
        <v>61</v>
      </c>
      <c r="L102" s="193">
        <v>70</v>
      </c>
    </row>
    <row r="103" spans="1:13" x14ac:dyDescent="0.2">
      <c r="A103" s="104"/>
      <c r="B103" s="105"/>
      <c r="C103" s="106" t="s">
        <v>115</v>
      </c>
      <c r="D103" s="93">
        <v>6</v>
      </c>
      <c r="E103" s="93">
        <v>4</v>
      </c>
      <c r="F103" s="93">
        <v>3</v>
      </c>
      <c r="G103" s="92">
        <v>1</v>
      </c>
      <c r="H103" s="109">
        <v>5</v>
      </c>
      <c r="I103" s="109">
        <v>2</v>
      </c>
      <c r="J103" s="109">
        <v>4</v>
      </c>
      <c r="K103" s="108">
        <v>2</v>
      </c>
      <c r="L103" s="193">
        <v>5</v>
      </c>
    </row>
    <row r="104" spans="1:13" x14ac:dyDescent="0.2">
      <c r="A104" s="104" t="s">
        <v>98</v>
      </c>
      <c r="B104" s="105">
        <v>1</v>
      </c>
      <c r="C104" s="106" t="s">
        <v>114</v>
      </c>
      <c r="D104" s="93">
        <v>1</v>
      </c>
      <c r="E104" s="93">
        <v>1</v>
      </c>
      <c r="F104" s="93"/>
      <c r="G104" s="92"/>
      <c r="H104" s="109">
        <v>1</v>
      </c>
      <c r="I104" s="109"/>
      <c r="J104" s="109">
        <v>1</v>
      </c>
      <c r="K104" s="108"/>
      <c r="L104" s="195"/>
    </row>
    <row r="105" spans="1:13" x14ac:dyDescent="0.2">
      <c r="A105" s="104"/>
      <c r="B105" s="105"/>
      <c r="C105" s="106" t="s">
        <v>60</v>
      </c>
      <c r="D105" s="93">
        <v>7</v>
      </c>
      <c r="E105" s="93">
        <v>14</v>
      </c>
      <c r="F105" s="93">
        <v>4</v>
      </c>
      <c r="G105" s="92">
        <v>10</v>
      </c>
      <c r="H105" s="109">
        <v>13</v>
      </c>
      <c r="I105" s="109">
        <v>9</v>
      </c>
      <c r="J105" s="109">
        <v>17</v>
      </c>
      <c r="K105" s="108">
        <v>11</v>
      </c>
      <c r="L105" s="193">
        <v>9</v>
      </c>
    </row>
    <row r="106" spans="1:13" x14ac:dyDescent="0.2">
      <c r="A106" s="104"/>
      <c r="B106" s="105"/>
      <c r="C106" s="106" t="s">
        <v>112</v>
      </c>
      <c r="D106" s="93">
        <v>14</v>
      </c>
      <c r="E106" s="93">
        <v>15</v>
      </c>
      <c r="F106" s="93">
        <v>12</v>
      </c>
      <c r="G106" s="92">
        <v>19</v>
      </c>
      <c r="H106" s="109">
        <v>13</v>
      </c>
      <c r="I106" s="109">
        <v>10</v>
      </c>
      <c r="J106" s="109">
        <v>5</v>
      </c>
      <c r="K106" s="108">
        <v>20</v>
      </c>
      <c r="L106" s="193">
        <v>15</v>
      </c>
    </row>
    <row r="107" spans="1:13" x14ac:dyDescent="0.2">
      <c r="A107" s="104"/>
      <c r="B107" s="105"/>
      <c r="C107" s="106" t="s">
        <v>115</v>
      </c>
      <c r="D107" s="93">
        <v>8</v>
      </c>
      <c r="E107" s="93">
        <v>19</v>
      </c>
      <c r="F107" s="93">
        <v>14</v>
      </c>
      <c r="G107" s="92">
        <v>17</v>
      </c>
      <c r="H107" s="109">
        <v>21</v>
      </c>
      <c r="I107" s="109">
        <v>18</v>
      </c>
      <c r="J107" s="109">
        <v>26</v>
      </c>
      <c r="K107" s="108">
        <v>23</v>
      </c>
      <c r="L107" s="193">
        <v>28</v>
      </c>
    </row>
    <row r="108" spans="1:13" x14ac:dyDescent="0.2">
      <c r="A108" s="104"/>
      <c r="B108" s="105"/>
      <c r="C108" s="106" t="s">
        <v>108</v>
      </c>
      <c r="D108" s="93"/>
      <c r="E108" s="93">
        <v>4</v>
      </c>
      <c r="F108" s="93">
        <v>2</v>
      </c>
      <c r="G108" s="92">
        <v>3</v>
      </c>
      <c r="H108" s="109">
        <v>1</v>
      </c>
      <c r="I108" s="109">
        <v>1</v>
      </c>
      <c r="J108" s="109">
        <v>1</v>
      </c>
      <c r="K108" s="108"/>
      <c r="L108" s="193">
        <v>5</v>
      </c>
    </row>
    <row r="109" spans="1:13" x14ac:dyDescent="0.2">
      <c r="A109" s="104"/>
      <c r="B109" s="105">
        <v>2</v>
      </c>
      <c r="C109" s="106" t="s">
        <v>114</v>
      </c>
      <c r="D109" s="93">
        <v>12</v>
      </c>
      <c r="E109" s="93">
        <v>21</v>
      </c>
      <c r="F109" s="93">
        <v>18</v>
      </c>
      <c r="G109" s="92">
        <v>18</v>
      </c>
      <c r="H109" s="109">
        <v>12</v>
      </c>
      <c r="I109" s="109">
        <v>14</v>
      </c>
      <c r="J109" s="109">
        <v>17</v>
      </c>
      <c r="K109" s="108">
        <v>13</v>
      </c>
      <c r="L109" s="193">
        <v>19</v>
      </c>
    </row>
    <row r="110" spans="1:13" x14ac:dyDescent="0.2">
      <c r="A110" s="104"/>
      <c r="B110" s="105"/>
      <c r="C110" s="106" t="s">
        <v>111</v>
      </c>
      <c r="D110" s="93">
        <v>5</v>
      </c>
      <c r="E110" s="93">
        <v>4</v>
      </c>
      <c r="F110" s="93">
        <v>5</v>
      </c>
      <c r="G110" s="92">
        <v>5</v>
      </c>
      <c r="H110" s="109">
        <v>2</v>
      </c>
      <c r="I110" s="109">
        <v>3</v>
      </c>
      <c r="J110" s="109">
        <v>3</v>
      </c>
      <c r="K110" s="108">
        <v>6</v>
      </c>
      <c r="L110" s="193">
        <v>6</v>
      </c>
    </row>
    <row r="111" spans="1:13" x14ac:dyDescent="0.2">
      <c r="A111" s="104"/>
      <c r="B111" s="105"/>
      <c r="C111" s="106" t="s">
        <v>60</v>
      </c>
      <c r="D111" s="93">
        <v>1</v>
      </c>
      <c r="E111" s="93">
        <v>4</v>
      </c>
      <c r="F111" s="93">
        <v>1</v>
      </c>
      <c r="G111" s="92">
        <v>4</v>
      </c>
      <c r="H111" s="109">
        <v>3</v>
      </c>
      <c r="I111" s="109">
        <v>2</v>
      </c>
      <c r="J111" s="109">
        <v>4</v>
      </c>
      <c r="K111" s="108">
        <v>3</v>
      </c>
      <c r="L111" s="193">
        <v>3</v>
      </c>
    </row>
    <row r="112" spans="1:13" x14ac:dyDescent="0.2">
      <c r="A112" s="104"/>
      <c r="B112" s="105"/>
      <c r="C112" s="106" t="s">
        <v>115</v>
      </c>
      <c r="D112" s="93">
        <v>7</v>
      </c>
      <c r="E112" s="93">
        <v>10</v>
      </c>
      <c r="F112" s="93">
        <v>10</v>
      </c>
      <c r="G112" s="92">
        <v>2</v>
      </c>
      <c r="H112" s="109">
        <v>13</v>
      </c>
      <c r="I112" s="109">
        <v>8</v>
      </c>
      <c r="J112" s="109">
        <v>4</v>
      </c>
      <c r="K112" s="108">
        <v>7</v>
      </c>
      <c r="L112" s="193">
        <v>11</v>
      </c>
    </row>
    <row r="113" spans="1:12" x14ac:dyDescent="0.2">
      <c r="A113" s="104"/>
      <c r="B113" s="105"/>
      <c r="C113" s="106" t="s">
        <v>108</v>
      </c>
      <c r="D113" s="93"/>
      <c r="E113" s="93"/>
      <c r="F113" s="93">
        <v>1</v>
      </c>
      <c r="G113" s="92"/>
      <c r="H113" s="109">
        <v>2</v>
      </c>
      <c r="I113" s="109">
        <v>2</v>
      </c>
      <c r="J113" s="109">
        <v>1</v>
      </c>
      <c r="K113" s="108">
        <v>1</v>
      </c>
      <c r="L113" s="193">
        <v>4</v>
      </c>
    </row>
    <row r="114" spans="1:12" x14ac:dyDescent="0.2">
      <c r="A114" s="104"/>
      <c r="B114" s="105">
        <v>2.5</v>
      </c>
      <c r="C114" s="106" t="s">
        <v>109</v>
      </c>
      <c r="D114" s="93">
        <v>6</v>
      </c>
      <c r="E114" s="93">
        <v>4</v>
      </c>
      <c r="F114" s="93">
        <v>4</v>
      </c>
      <c r="G114" s="92">
        <v>5</v>
      </c>
      <c r="H114" s="108">
        <v>8</v>
      </c>
      <c r="I114" s="108">
        <v>12</v>
      </c>
      <c r="J114" s="108">
        <v>11</v>
      </c>
      <c r="K114" s="108">
        <v>3</v>
      </c>
      <c r="L114" s="193">
        <v>7</v>
      </c>
    </row>
    <row r="115" spans="1:12" x14ac:dyDescent="0.2">
      <c r="A115" s="104" t="s">
        <v>97</v>
      </c>
      <c r="B115" s="105">
        <v>1</v>
      </c>
      <c r="C115" s="106" t="s">
        <v>114</v>
      </c>
      <c r="D115" s="93">
        <v>3</v>
      </c>
      <c r="E115" s="93">
        <v>6</v>
      </c>
      <c r="F115" s="93">
        <v>1</v>
      </c>
      <c r="G115" s="92">
        <v>2</v>
      </c>
      <c r="H115" s="109">
        <v>3</v>
      </c>
      <c r="I115" s="109">
        <v>6</v>
      </c>
      <c r="J115" s="109">
        <v>2</v>
      </c>
      <c r="K115" s="108">
        <v>2</v>
      </c>
      <c r="L115" s="193">
        <v>3</v>
      </c>
    </row>
    <row r="116" spans="1:12" x14ac:dyDescent="0.2">
      <c r="A116" s="104"/>
      <c r="B116" s="105"/>
      <c r="C116" s="106" t="s">
        <v>60</v>
      </c>
      <c r="D116" s="93">
        <v>15</v>
      </c>
      <c r="E116" s="93">
        <v>11</v>
      </c>
      <c r="F116" s="93">
        <v>11</v>
      </c>
      <c r="G116" s="92">
        <v>9</v>
      </c>
      <c r="H116" s="109">
        <v>20</v>
      </c>
      <c r="I116" s="109">
        <v>12</v>
      </c>
      <c r="J116" s="109">
        <v>10</v>
      </c>
      <c r="K116" s="108">
        <v>10</v>
      </c>
      <c r="L116" s="193">
        <v>7</v>
      </c>
    </row>
    <row r="117" spans="1:12" x14ac:dyDescent="0.2">
      <c r="A117" s="104"/>
      <c r="B117" s="105"/>
      <c r="C117" s="106" t="s">
        <v>112</v>
      </c>
      <c r="D117" s="93">
        <v>10</v>
      </c>
      <c r="E117" s="93">
        <v>13</v>
      </c>
      <c r="F117" s="93">
        <v>5</v>
      </c>
      <c r="G117" s="92">
        <v>3</v>
      </c>
      <c r="H117" s="109">
        <v>17</v>
      </c>
      <c r="I117" s="109">
        <v>8</v>
      </c>
      <c r="J117" s="109">
        <v>20</v>
      </c>
      <c r="K117" s="108">
        <v>8</v>
      </c>
      <c r="L117" s="193">
        <v>10</v>
      </c>
    </row>
    <row r="118" spans="1:12" x14ac:dyDescent="0.2">
      <c r="A118" s="104"/>
      <c r="B118" s="105"/>
      <c r="C118" s="106" t="s">
        <v>115</v>
      </c>
      <c r="D118" s="93">
        <v>35</v>
      </c>
      <c r="E118" s="93">
        <v>42</v>
      </c>
      <c r="F118" s="93">
        <v>29</v>
      </c>
      <c r="G118" s="92">
        <v>42</v>
      </c>
      <c r="H118" s="109">
        <v>37</v>
      </c>
      <c r="I118" s="109">
        <v>44</v>
      </c>
      <c r="J118" s="109">
        <v>41</v>
      </c>
      <c r="K118" s="108">
        <v>40</v>
      </c>
      <c r="L118" s="193">
        <v>33</v>
      </c>
    </row>
    <row r="119" spans="1:12" x14ac:dyDescent="0.2">
      <c r="A119" s="104"/>
      <c r="B119" s="105"/>
      <c r="C119" s="106" t="s">
        <v>108</v>
      </c>
      <c r="D119" s="93">
        <v>1</v>
      </c>
      <c r="E119" s="93">
        <v>1</v>
      </c>
      <c r="F119" s="93">
        <v>5</v>
      </c>
      <c r="G119" s="92">
        <v>5</v>
      </c>
      <c r="H119" s="109">
        <v>2</v>
      </c>
      <c r="I119" s="109">
        <v>2</v>
      </c>
      <c r="J119" s="109">
        <v>8</v>
      </c>
      <c r="K119" s="108">
        <v>4</v>
      </c>
      <c r="L119" s="193">
        <v>4</v>
      </c>
    </row>
    <row r="120" spans="1:12" x14ac:dyDescent="0.2">
      <c r="A120" s="51"/>
      <c r="B120" s="51"/>
      <c r="C120" s="106" t="s">
        <v>110</v>
      </c>
      <c r="D120" s="51"/>
      <c r="E120" s="51"/>
      <c r="F120" s="51"/>
      <c r="G120" s="51"/>
      <c r="H120" s="108"/>
      <c r="I120" s="108"/>
      <c r="J120" s="108"/>
      <c r="K120" s="108"/>
      <c r="L120" s="193">
        <v>1</v>
      </c>
    </row>
    <row r="121" spans="1:12" x14ac:dyDescent="0.2">
      <c r="A121" s="104"/>
      <c r="B121" s="105">
        <v>2</v>
      </c>
      <c r="C121" s="106" t="s">
        <v>114</v>
      </c>
      <c r="D121" s="93">
        <v>40</v>
      </c>
      <c r="E121" s="93">
        <v>45</v>
      </c>
      <c r="F121" s="93">
        <v>51</v>
      </c>
      <c r="G121" s="92">
        <v>55</v>
      </c>
      <c r="H121" s="108">
        <v>62</v>
      </c>
      <c r="I121" s="108">
        <v>57</v>
      </c>
      <c r="J121" s="108">
        <v>61</v>
      </c>
      <c r="K121" s="108">
        <v>23</v>
      </c>
      <c r="L121" s="193">
        <v>37</v>
      </c>
    </row>
    <row r="122" spans="1:12" x14ac:dyDescent="0.2">
      <c r="A122" s="104"/>
      <c r="B122" s="105"/>
      <c r="C122" s="106" t="s">
        <v>111</v>
      </c>
      <c r="D122" s="93">
        <v>11</v>
      </c>
      <c r="E122" s="93">
        <v>10</v>
      </c>
      <c r="F122" s="93">
        <v>10</v>
      </c>
      <c r="G122" s="92">
        <v>12</v>
      </c>
      <c r="H122" s="108">
        <v>14</v>
      </c>
      <c r="I122" s="108">
        <v>10</v>
      </c>
      <c r="J122" s="108">
        <v>12</v>
      </c>
      <c r="K122" s="108">
        <v>4</v>
      </c>
      <c r="L122" s="193">
        <v>12</v>
      </c>
    </row>
    <row r="123" spans="1:12" x14ac:dyDescent="0.2">
      <c r="A123" s="104"/>
      <c r="B123" s="105"/>
      <c r="C123" s="106" t="s">
        <v>109</v>
      </c>
      <c r="D123" s="93">
        <v>2</v>
      </c>
      <c r="E123" s="93">
        <v>5</v>
      </c>
      <c r="F123" s="93">
        <v>1</v>
      </c>
      <c r="G123" s="92">
        <v>8</v>
      </c>
      <c r="H123" s="108">
        <v>1</v>
      </c>
      <c r="I123" s="108">
        <v>2</v>
      </c>
      <c r="J123" s="108"/>
      <c r="K123" s="108"/>
      <c r="L123" s="192"/>
    </row>
    <row r="124" spans="1:12" x14ac:dyDescent="0.2">
      <c r="A124" s="104"/>
      <c r="B124" s="105"/>
      <c r="C124" s="106" t="s">
        <v>107</v>
      </c>
      <c r="D124" s="93"/>
      <c r="E124" s="93">
        <v>1</v>
      </c>
      <c r="F124" s="93">
        <v>1</v>
      </c>
      <c r="G124" s="92"/>
      <c r="H124" s="108"/>
      <c r="I124" s="108"/>
      <c r="J124" s="108"/>
      <c r="K124" s="108"/>
      <c r="L124" s="192"/>
    </row>
    <row r="125" spans="1:12" x14ac:dyDescent="0.2">
      <c r="A125" s="104"/>
      <c r="B125" s="105"/>
      <c r="C125" s="106" t="s">
        <v>106</v>
      </c>
      <c r="D125" s="93"/>
      <c r="E125" s="93">
        <v>2</v>
      </c>
      <c r="F125" s="93">
        <v>2</v>
      </c>
      <c r="G125" s="92">
        <v>3</v>
      </c>
      <c r="H125" s="108"/>
      <c r="I125" s="108">
        <v>1</v>
      </c>
      <c r="J125" s="108">
        <v>1</v>
      </c>
      <c r="K125" s="108"/>
      <c r="L125" s="192"/>
    </row>
    <row r="126" spans="1:12" x14ac:dyDescent="0.2">
      <c r="A126" s="104"/>
      <c r="B126" s="105"/>
      <c r="C126" s="106" t="s">
        <v>110</v>
      </c>
      <c r="D126" s="93">
        <v>2</v>
      </c>
      <c r="E126" s="93">
        <v>3</v>
      </c>
      <c r="F126" s="93">
        <v>2</v>
      </c>
      <c r="G126" s="92">
        <v>1</v>
      </c>
      <c r="H126" s="108">
        <v>2</v>
      </c>
      <c r="I126" s="108"/>
      <c r="J126" s="108">
        <v>1</v>
      </c>
      <c r="K126" s="108">
        <v>5</v>
      </c>
      <c r="L126" s="193">
        <v>1</v>
      </c>
    </row>
    <row r="127" spans="1:12" x14ac:dyDescent="0.2">
      <c r="A127" s="104"/>
      <c r="B127" s="105"/>
      <c r="C127" s="106" t="s">
        <v>115</v>
      </c>
      <c r="D127" s="93">
        <v>17</v>
      </c>
      <c r="E127" s="93">
        <v>5</v>
      </c>
      <c r="F127" s="93">
        <v>10</v>
      </c>
      <c r="G127" s="92">
        <v>18</v>
      </c>
      <c r="H127" s="108">
        <v>15</v>
      </c>
      <c r="I127" s="108">
        <v>11</v>
      </c>
      <c r="J127" s="108">
        <v>16</v>
      </c>
      <c r="K127" s="108">
        <v>6</v>
      </c>
      <c r="L127" s="193">
        <v>13</v>
      </c>
    </row>
    <row r="128" spans="1:12" x14ac:dyDescent="0.2">
      <c r="A128" s="104"/>
      <c r="B128" s="105"/>
      <c r="C128" s="106" t="s">
        <v>108</v>
      </c>
      <c r="D128" s="93">
        <v>1</v>
      </c>
      <c r="E128" s="93">
        <v>4</v>
      </c>
      <c r="F128" s="93">
        <v>3</v>
      </c>
      <c r="G128" s="92">
        <v>2</v>
      </c>
      <c r="H128" s="108">
        <v>4</v>
      </c>
      <c r="I128" s="108">
        <v>7</v>
      </c>
      <c r="J128" s="108">
        <v>8</v>
      </c>
      <c r="K128" s="108">
        <v>7</v>
      </c>
      <c r="L128" s="193">
        <v>8</v>
      </c>
    </row>
    <row r="129" spans="1:12" x14ac:dyDescent="0.2">
      <c r="A129" s="104"/>
      <c r="B129" s="105">
        <v>2.5</v>
      </c>
      <c r="C129" s="106" t="s">
        <v>109</v>
      </c>
      <c r="D129" s="93">
        <v>1</v>
      </c>
      <c r="E129" s="93">
        <v>2</v>
      </c>
      <c r="F129" s="93"/>
      <c r="G129" s="92">
        <v>2</v>
      </c>
      <c r="H129" s="108">
        <v>2</v>
      </c>
      <c r="I129" s="108">
        <v>3</v>
      </c>
      <c r="J129" s="108">
        <v>7</v>
      </c>
      <c r="K129" s="108">
        <v>11</v>
      </c>
      <c r="L129" s="193">
        <v>10</v>
      </c>
    </row>
    <row r="130" spans="1:12" x14ac:dyDescent="0.2">
      <c r="A130" s="104"/>
      <c r="B130" s="105"/>
      <c r="C130" s="106" t="s">
        <v>107</v>
      </c>
      <c r="D130" s="93">
        <v>3</v>
      </c>
      <c r="E130" s="93">
        <v>3</v>
      </c>
      <c r="F130" s="93">
        <v>5</v>
      </c>
      <c r="G130" s="92">
        <v>2</v>
      </c>
      <c r="H130" s="108">
        <v>8</v>
      </c>
      <c r="I130" s="108">
        <v>9</v>
      </c>
      <c r="J130" s="108">
        <v>4</v>
      </c>
      <c r="K130" s="108">
        <v>5</v>
      </c>
      <c r="L130" s="193">
        <v>3</v>
      </c>
    </row>
    <row r="131" spans="1:12" x14ac:dyDescent="0.2">
      <c r="A131" s="104"/>
      <c r="B131" s="105"/>
      <c r="C131" s="106" t="s">
        <v>110</v>
      </c>
      <c r="D131" s="93"/>
      <c r="E131" s="93"/>
      <c r="F131" s="93"/>
      <c r="G131" s="92">
        <v>1</v>
      </c>
      <c r="H131" s="108">
        <v>1</v>
      </c>
      <c r="I131" s="108">
        <v>2</v>
      </c>
      <c r="J131" s="108">
        <v>2</v>
      </c>
      <c r="K131" s="108">
        <v>1</v>
      </c>
      <c r="L131" s="193">
        <v>1</v>
      </c>
    </row>
    <row r="132" spans="1:12" x14ac:dyDescent="0.2">
      <c r="A132" s="104"/>
      <c r="B132" s="105"/>
      <c r="C132" s="106" t="s">
        <v>114</v>
      </c>
      <c r="D132" s="93"/>
      <c r="E132" s="93"/>
      <c r="F132" s="93"/>
      <c r="G132" s="92"/>
      <c r="H132" s="108"/>
      <c r="I132" s="108"/>
      <c r="J132" s="108"/>
      <c r="K132" s="108">
        <v>7</v>
      </c>
      <c r="L132" s="193">
        <v>14</v>
      </c>
    </row>
    <row r="133" spans="1:12" x14ac:dyDescent="0.2">
      <c r="A133" s="112" t="s">
        <v>38</v>
      </c>
      <c r="B133" s="113"/>
      <c r="C133" s="114"/>
      <c r="D133" s="99">
        <v>1036</v>
      </c>
      <c r="E133" s="99">
        <v>1113</v>
      </c>
      <c r="F133" s="99">
        <v>1182</v>
      </c>
      <c r="G133" s="98">
        <v>1349</v>
      </c>
      <c r="H133" s="115">
        <v>1394</v>
      </c>
      <c r="I133" s="115">
        <v>1356</v>
      </c>
      <c r="J133" s="115">
        <v>1323</v>
      </c>
      <c r="K133" s="115">
        <v>1474</v>
      </c>
      <c r="L133" s="115">
        <v>1418</v>
      </c>
    </row>
  </sheetData>
  <pageMargins left="0.7" right="0.7" top="0.75" bottom="0.75" header="0.3" footer="0.3"/>
  <pageSetup paperSize="9" orientation="portrait" r:id="rId1"/>
  <tableParts count="1">
    <tablePart r:id="rId2"/>
  </tablePart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61"/>
  <sheetViews>
    <sheetView showGridLines="0" topLeftCell="A142" workbookViewId="0">
      <selection activeCell="A162" sqref="A162"/>
    </sheetView>
  </sheetViews>
  <sheetFormatPr defaultRowHeight="15" x14ac:dyDescent="0.2"/>
  <cols>
    <col min="1" max="1" width="25.6640625" customWidth="1"/>
    <col min="3" max="3" width="32.21875" customWidth="1"/>
    <col min="4" max="12" width="8.77734375" customWidth="1"/>
  </cols>
  <sheetData>
    <row r="1" spans="1:12" ht="15.75" x14ac:dyDescent="0.25">
      <c r="B1" s="9"/>
      <c r="C1" s="9"/>
      <c r="D1" s="9"/>
      <c r="E1" s="9"/>
    </row>
    <row r="2" spans="1:12" ht="15.75" x14ac:dyDescent="0.25">
      <c r="A2" s="1" t="str">
        <f ca="1">"Table "&amp;H2&amp;": "&amp;VLOOKUP(VALUE(H2),'Table Index'!$A$5:$B$25,2,FALSE)</f>
        <v>Table 2.9: Masters completions by subject weighting and broad field of study 2010-2018</v>
      </c>
      <c r="B2" s="9"/>
      <c r="C2" s="9"/>
      <c r="D2" s="2"/>
      <c r="E2" s="9"/>
      <c r="H2" s="66" t="str">
        <f ca="1">MID(CELL("filename",H2),FIND("]",CELL("filename",H2))+1,255)</f>
        <v>2.9</v>
      </c>
    </row>
    <row r="3" spans="1:12" ht="15.75" customHeight="1" x14ac:dyDescent="0.25">
      <c r="A3" s="2"/>
      <c r="B3" s="9"/>
      <c r="C3" s="9"/>
      <c r="D3" s="9"/>
      <c r="E3" s="9"/>
      <c r="F3" s="1"/>
    </row>
    <row r="5" spans="1:12" ht="24.75" thickBot="1" x14ac:dyDescent="0.25">
      <c r="A5" s="89" t="s">
        <v>90</v>
      </c>
      <c r="B5" s="90" t="s">
        <v>117</v>
      </c>
      <c r="C5" s="90" t="s">
        <v>130</v>
      </c>
      <c r="D5" s="90" t="s">
        <v>198</v>
      </c>
      <c r="E5" s="90" t="s">
        <v>168</v>
      </c>
      <c r="F5" s="90" t="s">
        <v>44</v>
      </c>
      <c r="G5" s="90" t="s">
        <v>88</v>
      </c>
      <c r="H5" s="90" t="s">
        <v>140</v>
      </c>
      <c r="I5" s="90" t="s">
        <v>158</v>
      </c>
      <c r="J5" s="90" t="s">
        <v>160</v>
      </c>
      <c r="K5" s="90" t="s">
        <v>184</v>
      </c>
      <c r="L5" s="199" t="s">
        <v>228</v>
      </c>
    </row>
    <row r="6" spans="1:12" ht="15.75" thickTop="1" x14ac:dyDescent="0.2">
      <c r="A6" s="116" t="s">
        <v>99</v>
      </c>
      <c r="B6" s="117">
        <v>1</v>
      </c>
      <c r="C6" s="118" t="s">
        <v>114</v>
      </c>
      <c r="D6" s="119"/>
      <c r="E6" s="119"/>
      <c r="F6" s="120"/>
      <c r="G6" s="121"/>
      <c r="H6" s="109">
        <v>1</v>
      </c>
      <c r="I6" s="109"/>
      <c r="J6" s="109">
        <v>1</v>
      </c>
      <c r="K6" s="108">
        <v>1</v>
      </c>
      <c r="L6" s="193">
        <v>1</v>
      </c>
    </row>
    <row r="7" spans="1:12" x14ac:dyDescent="0.2">
      <c r="A7" s="116"/>
      <c r="B7" s="117"/>
      <c r="C7" s="118" t="s">
        <v>110</v>
      </c>
      <c r="D7" s="119">
        <v>1</v>
      </c>
      <c r="E7" s="119">
        <v>2</v>
      </c>
      <c r="F7" s="120"/>
      <c r="G7" s="121">
        <v>1</v>
      </c>
      <c r="H7" s="109"/>
      <c r="I7" s="109">
        <v>2</v>
      </c>
      <c r="J7" s="109">
        <v>2</v>
      </c>
      <c r="K7" s="108"/>
      <c r="L7" s="192"/>
    </row>
    <row r="8" spans="1:12" x14ac:dyDescent="0.2">
      <c r="A8" s="116"/>
      <c r="B8" s="117"/>
      <c r="C8" s="118" t="s">
        <v>60</v>
      </c>
      <c r="D8" s="119">
        <v>3</v>
      </c>
      <c r="E8" s="119">
        <v>5</v>
      </c>
      <c r="F8" s="120">
        <v>8</v>
      </c>
      <c r="G8" s="121">
        <v>4</v>
      </c>
      <c r="H8" s="109">
        <v>7</v>
      </c>
      <c r="I8" s="109">
        <v>8</v>
      </c>
      <c r="J8" s="109">
        <v>6</v>
      </c>
      <c r="K8" s="108">
        <v>13</v>
      </c>
      <c r="L8" s="193">
        <v>12</v>
      </c>
    </row>
    <row r="9" spans="1:12" x14ac:dyDescent="0.2">
      <c r="A9" s="116"/>
      <c r="B9" s="117"/>
      <c r="C9" s="118" t="s">
        <v>112</v>
      </c>
      <c r="D9" s="119">
        <v>19</v>
      </c>
      <c r="E9" s="119">
        <v>10</v>
      </c>
      <c r="F9" s="120">
        <v>21</v>
      </c>
      <c r="G9" s="121">
        <v>17</v>
      </c>
      <c r="H9" s="109">
        <v>19</v>
      </c>
      <c r="I9" s="109">
        <v>25</v>
      </c>
      <c r="J9" s="109">
        <v>16</v>
      </c>
      <c r="K9" s="108">
        <v>19</v>
      </c>
      <c r="L9" s="193">
        <v>16</v>
      </c>
    </row>
    <row r="10" spans="1:12" x14ac:dyDescent="0.2">
      <c r="A10" s="116"/>
      <c r="B10" s="117"/>
      <c r="C10" s="118" t="s">
        <v>115</v>
      </c>
      <c r="D10" s="119">
        <v>6</v>
      </c>
      <c r="E10" s="119">
        <v>3</v>
      </c>
      <c r="F10" s="120">
        <v>2</v>
      </c>
      <c r="G10" s="121">
        <v>2</v>
      </c>
      <c r="H10" s="109">
        <v>2</v>
      </c>
      <c r="I10" s="109">
        <v>8</v>
      </c>
      <c r="J10" s="109">
        <v>6</v>
      </c>
      <c r="K10" s="108">
        <v>5</v>
      </c>
      <c r="L10" s="193">
        <v>8</v>
      </c>
    </row>
    <row r="11" spans="1:12" x14ac:dyDescent="0.2">
      <c r="A11" s="116"/>
      <c r="B11" s="117"/>
      <c r="C11" s="118" t="s">
        <v>108</v>
      </c>
      <c r="D11" s="119">
        <v>21</v>
      </c>
      <c r="E11" s="119">
        <v>27</v>
      </c>
      <c r="F11" s="120">
        <v>28</v>
      </c>
      <c r="G11" s="121">
        <v>35</v>
      </c>
      <c r="H11" s="109">
        <v>15</v>
      </c>
      <c r="I11" s="109">
        <v>31</v>
      </c>
      <c r="J11" s="109">
        <v>32</v>
      </c>
      <c r="K11" s="108">
        <v>30</v>
      </c>
      <c r="L11" s="193">
        <v>24</v>
      </c>
    </row>
    <row r="12" spans="1:12" x14ac:dyDescent="0.2">
      <c r="A12" s="116"/>
      <c r="B12" s="117"/>
      <c r="C12" s="118" t="s">
        <v>113</v>
      </c>
      <c r="D12" s="119">
        <v>7</v>
      </c>
      <c r="E12" s="119">
        <v>10</v>
      </c>
      <c r="F12" s="120">
        <v>10</v>
      </c>
      <c r="G12" s="121">
        <v>10</v>
      </c>
      <c r="H12" s="109">
        <v>19</v>
      </c>
      <c r="I12" s="109">
        <v>8</v>
      </c>
      <c r="J12" s="109">
        <v>11</v>
      </c>
      <c r="K12" s="108">
        <v>6</v>
      </c>
      <c r="L12" s="193">
        <v>8</v>
      </c>
    </row>
    <row r="13" spans="1:12" x14ac:dyDescent="0.2">
      <c r="A13" s="116"/>
      <c r="B13" s="117">
        <v>2</v>
      </c>
      <c r="C13" s="118" t="s">
        <v>114</v>
      </c>
      <c r="D13" s="119">
        <v>1</v>
      </c>
      <c r="E13" s="119">
        <v>1</v>
      </c>
      <c r="F13" s="120">
        <v>1</v>
      </c>
      <c r="G13" s="121"/>
      <c r="H13" s="109">
        <v>3</v>
      </c>
      <c r="I13" s="109">
        <v>3</v>
      </c>
      <c r="J13" s="109">
        <v>2</v>
      </c>
      <c r="K13" s="108">
        <v>1</v>
      </c>
      <c r="L13" s="193">
        <v>1</v>
      </c>
    </row>
    <row r="14" spans="1:12" x14ac:dyDescent="0.2">
      <c r="A14" s="116"/>
      <c r="B14" s="117"/>
      <c r="C14" s="118" t="s">
        <v>111</v>
      </c>
      <c r="D14" s="119">
        <v>4</v>
      </c>
      <c r="E14" s="119">
        <v>21</v>
      </c>
      <c r="F14" s="120">
        <v>22</v>
      </c>
      <c r="G14" s="121">
        <v>21</v>
      </c>
      <c r="H14" s="109">
        <v>27</v>
      </c>
      <c r="I14" s="109">
        <v>18</v>
      </c>
      <c r="J14" s="109">
        <v>24</v>
      </c>
      <c r="K14" s="108">
        <v>31</v>
      </c>
      <c r="L14" s="193">
        <v>25</v>
      </c>
    </row>
    <row r="15" spans="1:12" x14ac:dyDescent="0.2">
      <c r="A15" s="116"/>
      <c r="B15" s="117"/>
      <c r="C15" s="118" t="s">
        <v>110</v>
      </c>
      <c r="D15" s="119">
        <v>1</v>
      </c>
      <c r="E15" s="119">
        <v>3</v>
      </c>
      <c r="F15" s="120">
        <v>3</v>
      </c>
      <c r="G15" s="121">
        <v>6</v>
      </c>
      <c r="H15" s="109">
        <v>1</v>
      </c>
      <c r="I15" s="109">
        <v>6</v>
      </c>
      <c r="J15" s="109">
        <v>7</v>
      </c>
      <c r="K15" s="108">
        <v>5</v>
      </c>
      <c r="L15" s="193">
        <v>12</v>
      </c>
    </row>
    <row r="16" spans="1:12" x14ac:dyDescent="0.2">
      <c r="A16" s="116"/>
      <c r="B16" s="117"/>
      <c r="C16" s="118" t="s">
        <v>108</v>
      </c>
      <c r="D16" s="119">
        <v>34</v>
      </c>
      <c r="E16" s="119">
        <v>42</v>
      </c>
      <c r="F16" s="120">
        <v>38</v>
      </c>
      <c r="G16" s="121">
        <v>32</v>
      </c>
      <c r="H16" s="109">
        <v>32</v>
      </c>
      <c r="I16" s="109">
        <v>27</v>
      </c>
      <c r="J16" s="109">
        <v>25</v>
      </c>
      <c r="K16" s="108">
        <v>19</v>
      </c>
      <c r="L16" s="193">
        <v>48</v>
      </c>
    </row>
    <row r="17" spans="1:12" x14ac:dyDescent="0.2">
      <c r="A17" s="116"/>
      <c r="B17" s="117"/>
      <c r="C17" s="118" t="s">
        <v>113</v>
      </c>
      <c r="D17" s="119">
        <v>7</v>
      </c>
      <c r="E17" s="119">
        <v>11</v>
      </c>
      <c r="F17" s="120">
        <v>18</v>
      </c>
      <c r="G17" s="121">
        <v>21</v>
      </c>
      <c r="H17" s="109">
        <v>10</v>
      </c>
      <c r="I17" s="109">
        <v>13</v>
      </c>
      <c r="J17" s="109">
        <v>11</v>
      </c>
      <c r="K17" s="108">
        <v>11</v>
      </c>
      <c r="L17" s="193">
        <v>16</v>
      </c>
    </row>
    <row r="18" spans="1:12" x14ac:dyDescent="0.2">
      <c r="A18" s="116"/>
      <c r="B18" s="117">
        <v>2.5</v>
      </c>
      <c r="C18" s="118" t="s">
        <v>109</v>
      </c>
      <c r="D18" s="119">
        <v>9</v>
      </c>
      <c r="E18" s="119">
        <v>11</v>
      </c>
      <c r="F18" s="120">
        <v>16</v>
      </c>
      <c r="G18" s="121">
        <v>3</v>
      </c>
      <c r="H18" s="109">
        <v>7</v>
      </c>
      <c r="I18" s="109">
        <v>19</v>
      </c>
      <c r="J18" s="109">
        <v>13</v>
      </c>
      <c r="K18" s="108">
        <v>14</v>
      </c>
      <c r="L18" s="193">
        <v>17</v>
      </c>
    </row>
    <row r="19" spans="1:12" x14ac:dyDescent="0.2">
      <c r="A19" s="116"/>
      <c r="B19" s="117"/>
      <c r="C19" s="118" t="s">
        <v>110</v>
      </c>
      <c r="D19" s="119">
        <v>16</v>
      </c>
      <c r="E19" s="119">
        <v>22</v>
      </c>
      <c r="F19" s="120">
        <v>14</v>
      </c>
      <c r="G19" s="121">
        <v>14</v>
      </c>
      <c r="H19" s="109">
        <v>33</v>
      </c>
      <c r="I19" s="109">
        <v>22</v>
      </c>
      <c r="J19" s="109">
        <v>24</v>
      </c>
      <c r="K19" s="108">
        <v>27</v>
      </c>
      <c r="L19" s="193">
        <v>22</v>
      </c>
    </row>
    <row r="20" spans="1:12" x14ac:dyDescent="0.2">
      <c r="A20" s="116" t="s">
        <v>100</v>
      </c>
      <c r="B20" s="117">
        <v>1</v>
      </c>
      <c r="C20" s="118" t="s">
        <v>112</v>
      </c>
      <c r="D20" s="119">
        <v>5</v>
      </c>
      <c r="E20" s="119">
        <v>11</v>
      </c>
      <c r="F20" s="120">
        <v>13</v>
      </c>
      <c r="G20" s="121">
        <v>9</v>
      </c>
      <c r="H20" s="108">
        <v>3</v>
      </c>
      <c r="I20" s="108">
        <v>3</v>
      </c>
      <c r="J20" s="108">
        <v>6</v>
      </c>
      <c r="K20" s="108">
        <v>5</v>
      </c>
      <c r="L20" s="195"/>
    </row>
    <row r="21" spans="1:12" x14ac:dyDescent="0.2">
      <c r="A21" s="116"/>
      <c r="B21" s="117"/>
      <c r="C21" s="118" t="s">
        <v>115</v>
      </c>
      <c r="D21" s="119">
        <v>9</v>
      </c>
      <c r="E21" s="119">
        <v>2</v>
      </c>
      <c r="F21" s="120">
        <v>4</v>
      </c>
      <c r="G21" s="121">
        <v>1</v>
      </c>
      <c r="H21" s="108">
        <v>3</v>
      </c>
      <c r="I21" s="108">
        <v>2</v>
      </c>
      <c r="J21" s="108">
        <v>3</v>
      </c>
      <c r="K21" s="108">
        <v>1</v>
      </c>
      <c r="L21" s="193">
        <v>1</v>
      </c>
    </row>
    <row r="22" spans="1:12" x14ac:dyDescent="0.2">
      <c r="A22" s="116"/>
      <c r="B22" s="117">
        <v>2</v>
      </c>
      <c r="C22" s="118" t="s">
        <v>114</v>
      </c>
      <c r="D22" s="119">
        <v>8</v>
      </c>
      <c r="E22" s="119">
        <v>5</v>
      </c>
      <c r="F22" s="120">
        <v>6</v>
      </c>
      <c r="G22" s="121">
        <v>9</v>
      </c>
      <c r="H22" s="108">
        <v>3</v>
      </c>
      <c r="I22" s="108">
        <v>12</v>
      </c>
      <c r="J22" s="108">
        <v>4</v>
      </c>
      <c r="K22" s="108">
        <v>6</v>
      </c>
      <c r="L22" s="193">
        <v>6</v>
      </c>
    </row>
    <row r="23" spans="1:12" x14ac:dyDescent="0.2">
      <c r="A23" s="116"/>
      <c r="B23" s="117"/>
      <c r="C23" s="118" t="s">
        <v>111</v>
      </c>
      <c r="D23" s="119">
        <v>1</v>
      </c>
      <c r="E23" s="119">
        <v>1</v>
      </c>
      <c r="F23" s="120">
        <v>2</v>
      </c>
      <c r="G23" s="121">
        <v>2</v>
      </c>
      <c r="H23" s="109"/>
      <c r="I23" s="109"/>
      <c r="J23" s="109"/>
      <c r="K23" s="108"/>
      <c r="L23" s="192"/>
    </row>
    <row r="24" spans="1:12" x14ac:dyDescent="0.2">
      <c r="A24" s="116"/>
      <c r="B24" s="117"/>
      <c r="C24" s="118" t="s">
        <v>109</v>
      </c>
      <c r="D24" s="119"/>
      <c r="E24" s="119"/>
      <c r="F24" s="120"/>
      <c r="G24" s="121"/>
      <c r="H24" s="109"/>
      <c r="I24" s="109"/>
      <c r="J24" s="109">
        <v>1</v>
      </c>
      <c r="K24" s="108">
        <v>1</v>
      </c>
      <c r="L24" s="192"/>
    </row>
    <row r="25" spans="1:12" x14ac:dyDescent="0.2">
      <c r="A25" s="116"/>
      <c r="B25" s="117"/>
      <c r="C25" s="118" t="s">
        <v>106</v>
      </c>
      <c r="D25" s="119">
        <v>1</v>
      </c>
      <c r="E25" s="119">
        <v>5</v>
      </c>
      <c r="F25" s="120">
        <v>3</v>
      </c>
      <c r="G25" s="121">
        <v>5</v>
      </c>
      <c r="H25" s="108">
        <v>5</v>
      </c>
      <c r="I25" s="108">
        <v>3</v>
      </c>
      <c r="J25" s="108">
        <v>7</v>
      </c>
      <c r="K25" s="108">
        <v>6</v>
      </c>
      <c r="L25" s="193">
        <v>6</v>
      </c>
    </row>
    <row r="26" spans="1:12" x14ac:dyDescent="0.2">
      <c r="A26" s="116"/>
      <c r="B26" s="117"/>
      <c r="C26" s="118" t="s">
        <v>112</v>
      </c>
      <c r="D26" s="119">
        <v>1</v>
      </c>
      <c r="E26" s="119"/>
      <c r="F26" s="120">
        <v>1</v>
      </c>
      <c r="G26" s="121">
        <v>1</v>
      </c>
      <c r="H26" s="109"/>
      <c r="I26" s="109"/>
      <c r="J26" s="109"/>
      <c r="K26" s="108"/>
      <c r="L26" s="192"/>
    </row>
    <row r="27" spans="1:12" x14ac:dyDescent="0.2">
      <c r="A27" s="116"/>
      <c r="B27" s="117"/>
      <c r="C27" s="118" t="s">
        <v>115</v>
      </c>
      <c r="D27" s="119">
        <v>1</v>
      </c>
      <c r="E27" s="119">
        <v>1</v>
      </c>
      <c r="F27" s="120">
        <v>1</v>
      </c>
      <c r="G27" s="121">
        <v>2</v>
      </c>
      <c r="H27" s="109"/>
      <c r="I27" s="109"/>
      <c r="J27" s="109"/>
      <c r="K27" s="108"/>
      <c r="L27" s="193">
        <v>2</v>
      </c>
    </row>
    <row r="28" spans="1:12" x14ac:dyDescent="0.2">
      <c r="A28" s="116"/>
      <c r="B28" s="117">
        <v>2.5</v>
      </c>
      <c r="C28" s="118" t="s">
        <v>114</v>
      </c>
      <c r="D28" s="119"/>
      <c r="E28" s="119">
        <v>1</v>
      </c>
      <c r="F28" s="120">
        <v>1</v>
      </c>
      <c r="G28" s="121">
        <v>4</v>
      </c>
      <c r="H28" s="108">
        <v>1</v>
      </c>
      <c r="I28" s="108">
        <v>2</v>
      </c>
      <c r="J28" s="108"/>
      <c r="K28" s="108">
        <v>3</v>
      </c>
      <c r="L28" s="193">
        <v>4</v>
      </c>
    </row>
    <row r="29" spans="1:12" x14ac:dyDescent="0.2">
      <c r="A29" s="116"/>
      <c r="B29" s="117"/>
      <c r="C29" s="118" t="s">
        <v>107</v>
      </c>
      <c r="D29" s="119"/>
      <c r="E29" s="119">
        <v>2</v>
      </c>
      <c r="F29" s="120">
        <v>1</v>
      </c>
      <c r="G29" s="121">
        <v>3</v>
      </c>
      <c r="H29" s="108"/>
      <c r="I29" s="108">
        <v>5</v>
      </c>
      <c r="J29" s="108">
        <v>3</v>
      </c>
      <c r="K29" s="108">
        <v>1</v>
      </c>
      <c r="L29" s="193">
        <v>1</v>
      </c>
    </row>
    <row r="30" spans="1:12" x14ac:dyDescent="0.2">
      <c r="A30" s="116"/>
      <c r="B30" s="117"/>
      <c r="C30" s="118" t="s">
        <v>106</v>
      </c>
      <c r="D30" s="119">
        <v>5</v>
      </c>
      <c r="E30" s="119">
        <v>3</v>
      </c>
      <c r="F30" s="120">
        <v>4</v>
      </c>
      <c r="G30" s="121">
        <v>6</v>
      </c>
      <c r="H30" s="108">
        <v>8</v>
      </c>
      <c r="I30" s="108">
        <v>4</v>
      </c>
      <c r="J30" s="108">
        <v>6</v>
      </c>
      <c r="K30" s="108">
        <v>9</v>
      </c>
      <c r="L30" s="193">
        <v>7</v>
      </c>
    </row>
    <row r="31" spans="1:12" x14ac:dyDescent="0.2">
      <c r="A31" s="116"/>
      <c r="B31" s="117"/>
      <c r="C31" s="118" t="s">
        <v>112</v>
      </c>
      <c r="D31" s="119">
        <v>4</v>
      </c>
      <c r="E31" s="119">
        <v>2</v>
      </c>
      <c r="F31" s="120"/>
      <c r="G31" s="121">
        <v>3</v>
      </c>
      <c r="H31" s="108">
        <v>2</v>
      </c>
      <c r="I31" s="108">
        <v>3</v>
      </c>
      <c r="J31" s="108">
        <v>5</v>
      </c>
      <c r="K31" s="108">
        <v>3</v>
      </c>
      <c r="L31" s="193">
        <v>2</v>
      </c>
    </row>
    <row r="32" spans="1:12" x14ac:dyDescent="0.2">
      <c r="A32" s="116" t="s">
        <v>95</v>
      </c>
      <c r="B32" s="117">
        <v>1</v>
      </c>
      <c r="C32" s="118" t="s">
        <v>114</v>
      </c>
      <c r="D32" s="119">
        <v>4</v>
      </c>
      <c r="E32" s="119">
        <v>1</v>
      </c>
      <c r="F32" s="120">
        <v>4</v>
      </c>
      <c r="G32" s="121">
        <v>4</v>
      </c>
      <c r="H32" s="108">
        <v>2</v>
      </c>
      <c r="I32" s="108">
        <v>1</v>
      </c>
      <c r="J32" s="108">
        <v>1</v>
      </c>
      <c r="K32" s="108"/>
      <c r="L32" s="193">
        <v>1</v>
      </c>
    </row>
    <row r="33" spans="1:12" x14ac:dyDescent="0.2">
      <c r="A33" s="116"/>
      <c r="B33" s="117"/>
      <c r="C33" s="118" t="s">
        <v>109</v>
      </c>
      <c r="D33" s="119">
        <v>2</v>
      </c>
      <c r="E33" s="119">
        <v>2</v>
      </c>
      <c r="F33" s="120">
        <v>1</v>
      </c>
      <c r="G33" s="121">
        <v>2</v>
      </c>
      <c r="H33" s="109"/>
      <c r="I33" s="109"/>
      <c r="J33" s="109"/>
      <c r="K33" s="108"/>
      <c r="L33" s="192"/>
    </row>
    <row r="34" spans="1:12" x14ac:dyDescent="0.2">
      <c r="A34" s="116"/>
      <c r="B34" s="117"/>
      <c r="C34" s="118" t="s">
        <v>60</v>
      </c>
      <c r="D34" s="119">
        <v>7</v>
      </c>
      <c r="E34" s="119">
        <v>18</v>
      </c>
      <c r="F34" s="120">
        <v>14</v>
      </c>
      <c r="G34" s="121">
        <v>18</v>
      </c>
      <c r="H34" s="108">
        <v>29</v>
      </c>
      <c r="I34" s="108">
        <v>20</v>
      </c>
      <c r="J34" s="108">
        <v>27</v>
      </c>
      <c r="K34" s="108">
        <v>17</v>
      </c>
      <c r="L34" s="193">
        <v>28</v>
      </c>
    </row>
    <row r="35" spans="1:12" x14ac:dyDescent="0.2">
      <c r="A35" s="116"/>
      <c r="B35" s="117"/>
      <c r="C35" s="118" t="s">
        <v>112</v>
      </c>
      <c r="D35" s="119">
        <v>12</v>
      </c>
      <c r="E35" s="119">
        <v>5</v>
      </c>
      <c r="F35" s="120">
        <v>12</v>
      </c>
      <c r="G35" s="121">
        <v>10</v>
      </c>
      <c r="H35" s="108">
        <v>15</v>
      </c>
      <c r="I35" s="108">
        <v>12</v>
      </c>
      <c r="J35" s="108">
        <v>14</v>
      </c>
      <c r="K35" s="108">
        <v>9</v>
      </c>
      <c r="L35" s="193">
        <v>7</v>
      </c>
    </row>
    <row r="36" spans="1:12" x14ac:dyDescent="0.2">
      <c r="A36" s="116"/>
      <c r="B36" s="117"/>
      <c r="C36" s="118" t="s">
        <v>115</v>
      </c>
      <c r="D36" s="119">
        <v>32</v>
      </c>
      <c r="E36" s="119">
        <v>42</v>
      </c>
      <c r="F36" s="120">
        <v>50</v>
      </c>
      <c r="G36" s="121">
        <v>47</v>
      </c>
      <c r="H36" s="108">
        <v>26</v>
      </c>
      <c r="I36" s="108">
        <v>34</v>
      </c>
      <c r="J36" s="108">
        <v>40</v>
      </c>
      <c r="K36" s="108">
        <v>25</v>
      </c>
      <c r="L36" s="193">
        <v>28</v>
      </c>
    </row>
    <row r="37" spans="1:12" x14ac:dyDescent="0.2">
      <c r="A37" s="116"/>
      <c r="B37" s="117"/>
      <c r="C37" s="118" t="s">
        <v>108</v>
      </c>
      <c r="D37" s="119">
        <v>1</v>
      </c>
      <c r="E37" s="119">
        <v>4</v>
      </c>
      <c r="F37" s="120">
        <v>4</v>
      </c>
      <c r="G37" s="121">
        <v>2</v>
      </c>
      <c r="H37" s="108">
        <v>5</v>
      </c>
      <c r="I37" s="108">
        <v>3</v>
      </c>
      <c r="J37" s="108">
        <v>1</v>
      </c>
      <c r="K37" s="108">
        <v>4</v>
      </c>
      <c r="L37" s="193">
        <v>3</v>
      </c>
    </row>
    <row r="38" spans="1:12" x14ac:dyDescent="0.2">
      <c r="A38" s="116"/>
      <c r="B38" s="117">
        <v>2</v>
      </c>
      <c r="C38" s="118" t="s">
        <v>114</v>
      </c>
      <c r="D38" s="119">
        <v>26</v>
      </c>
      <c r="E38" s="119">
        <v>25</v>
      </c>
      <c r="F38" s="120">
        <v>25</v>
      </c>
      <c r="G38" s="121">
        <v>25</v>
      </c>
      <c r="H38" s="108">
        <v>35</v>
      </c>
      <c r="I38" s="108">
        <v>21</v>
      </c>
      <c r="J38" s="108">
        <v>40</v>
      </c>
      <c r="K38" s="108">
        <v>25</v>
      </c>
      <c r="L38" s="193">
        <v>43</v>
      </c>
    </row>
    <row r="39" spans="1:12" x14ac:dyDescent="0.2">
      <c r="A39" s="116"/>
      <c r="B39" s="117"/>
      <c r="C39" s="118" t="s">
        <v>111</v>
      </c>
      <c r="D39" s="119">
        <v>1</v>
      </c>
      <c r="E39" s="119">
        <v>5</v>
      </c>
      <c r="F39" s="120">
        <v>8</v>
      </c>
      <c r="G39" s="121">
        <v>4</v>
      </c>
      <c r="H39" s="108">
        <v>3</v>
      </c>
      <c r="I39" s="108">
        <v>4</v>
      </c>
      <c r="J39" s="108">
        <v>15</v>
      </c>
      <c r="K39" s="108">
        <v>2</v>
      </c>
      <c r="L39" s="193">
        <v>5</v>
      </c>
    </row>
    <row r="40" spans="1:12" x14ac:dyDescent="0.2">
      <c r="A40" s="116"/>
      <c r="B40" s="117"/>
      <c r="C40" s="118" t="s">
        <v>110</v>
      </c>
      <c r="D40" s="119">
        <v>3</v>
      </c>
      <c r="E40" s="119">
        <v>8</v>
      </c>
      <c r="F40" s="120">
        <v>15</v>
      </c>
      <c r="G40" s="121">
        <v>19</v>
      </c>
      <c r="H40" s="108">
        <v>27</v>
      </c>
      <c r="I40" s="108">
        <v>25</v>
      </c>
      <c r="J40" s="108">
        <v>28</v>
      </c>
      <c r="K40" s="108">
        <v>20</v>
      </c>
      <c r="L40" s="193">
        <v>25</v>
      </c>
    </row>
    <row r="41" spans="1:12" x14ac:dyDescent="0.2">
      <c r="A41" s="116"/>
      <c r="B41" s="117"/>
      <c r="C41" s="118" t="s">
        <v>115</v>
      </c>
      <c r="D41" s="119">
        <v>23</v>
      </c>
      <c r="E41" s="119">
        <v>28</v>
      </c>
      <c r="F41" s="120">
        <v>35</v>
      </c>
      <c r="G41" s="121">
        <v>35</v>
      </c>
      <c r="H41" s="108">
        <v>20</v>
      </c>
      <c r="I41" s="108">
        <v>43</v>
      </c>
      <c r="J41" s="108">
        <v>44</v>
      </c>
      <c r="K41" s="108">
        <v>26</v>
      </c>
      <c r="L41" s="193">
        <v>30</v>
      </c>
    </row>
    <row r="42" spans="1:12" x14ac:dyDescent="0.2">
      <c r="A42" s="116"/>
      <c r="B42" s="117"/>
      <c r="C42" s="118" t="s">
        <v>108</v>
      </c>
      <c r="D42" s="119">
        <v>46</v>
      </c>
      <c r="E42" s="119">
        <v>30</v>
      </c>
      <c r="F42" s="120">
        <v>28</v>
      </c>
      <c r="G42" s="121">
        <v>44</v>
      </c>
      <c r="H42" s="108">
        <v>46</v>
      </c>
      <c r="I42" s="108">
        <v>26</v>
      </c>
      <c r="J42" s="108">
        <v>44</v>
      </c>
      <c r="K42" s="108">
        <v>19</v>
      </c>
      <c r="L42" s="193">
        <v>53</v>
      </c>
    </row>
    <row r="43" spans="1:12" x14ac:dyDescent="0.2">
      <c r="A43" s="116"/>
      <c r="B43" s="117">
        <v>2.5</v>
      </c>
      <c r="C43" s="118" t="s">
        <v>114</v>
      </c>
      <c r="D43" s="119">
        <v>1</v>
      </c>
      <c r="E43" s="119">
        <v>3</v>
      </c>
      <c r="F43" s="120">
        <v>7</v>
      </c>
      <c r="G43" s="121">
        <v>4</v>
      </c>
      <c r="H43" s="108">
        <v>4</v>
      </c>
      <c r="I43" s="108">
        <v>3</v>
      </c>
      <c r="J43" s="108">
        <v>6</v>
      </c>
      <c r="K43" s="108">
        <v>7</v>
      </c>
      <c r="L43" s="193">
        <v>12</v>
      </c>
    </row>
    <row r="44" spans="1:12" x14ac:dyDescent="0.2">
      <c r="A44" s="116"/>
      <c r="B44" s="117"/>
      <c r="C44" s="118" t="s">
        <v>109</v>
      </c>
      <c r="D44" s="119">
        <v>20</v>
      </c>
      <c r="E44" s="119">
        <v>26</v>
      </c>
      <c r="F44" s="120">
        <v>27</v>
      </c>
      <c r="G44" s="121">
        <v>24</v>
      </c>
      <c r="H44" s="108">
        <v>20</v>
      </c>
      <c r="I44" s="108">
        <v>13</v>
      </c>
      <c r="J44" s="108">
        <v>21</v>
      </c>
      <c r="K44" s="108">
        <v>9</v>
      </c>
      <c r="L44" s="193">
        <v>13</v>
      </c>
    </row>
    <row r="45" spans="1:12" x14ac:dyDescent="0.2">
      <c r="A45" s="116"/>
      <c r="B45" s="117"/>
      <c r="C45" s="118" t="s">
        <v>107</v>
      </c>
      <c r="D45" s="119">
        <v>2</v>
      </c>
      <c r="E45" s="119">
        <v>3</v>
      </c>
      <c r="F45" s="120">
        <v>5</v>
      </c>
      <c r="G45" s="121">
        <v>2</v>
      </c>
      <c r="H45" s="108">
        <v>2</v>
      </c>
      <c r="I45" s="108">
        <v>6</v>
      </c>
      <c r="J45" s="108"/>
      <c r="K45" s="108">
        <v>1</v>
      </c>
      <c r="L45" s="192"/>
    </row>
    <row r="46" spans="1:12" x14ac:dyDescent="0.2">
      <c r="A46" s="116"/>
      <c r="B46" s="117"/>
      <c r="C46" s="118" t="s">
        <v>106</v>
      </c>
      <c r="D46" s="119">
        <v>11</v>
      </c>
      <c r="E46" s="119">
        <v>15</v>
      </c>
      <c r="F46" s="120">
        <v>21</v>
      </c>
      <c r="G46" s="121">
        <v>16</v>
      </c>
      <c r="H46" s="108">
        <v>23</v>
      </c>
      <c r="I46" s="108">
        <v>13</v>
      </c>
      <c r="J46" s="108">
        <v>34</v>
      </c>
      <c r="K46" s="108">
        <v>17</v>
      </c>
      <c r="L46" s="193">
        <v>23</v>
      </c>
    </row>
    <row r="47" spans="1:12" x14ac:dyDescent="0.2">
      <c r="A47" s="116"/>
      <c r="B47" s="117"/>
      <c r="C47" s="118" t="s">
        <v>110</v>
      </c>
      <c r="D47" s="119">
        <v>2</v>
      </c>
      <c r="E47" s="119">
        <v>3</v>
      </c>
      <c r="F47" s="120">
        <v>3</v>
      </c>
      <c r="G47" s="121">
        <v>7</v>
      </c>
      <c r="H47" s="108">
        <v>5</v>
      </c>
      <c r="I47" s="108">
        <v>9</v>
      </c>
      <c r="J47" s="108">
        <v>8</v>
      </c>
      <c r="K47" s="108">
        <v>6</v>
      </c>
      <c r="L47" s="193">
        <v>8</v>
      </c>
    </row>
    <row r="48" spans="1:12" x14ac:dyDescent="0.2">
      <c r="A48" s="116" t="s">
        <v>103</v>
      </c>
      <c r="B48" s="117">
        <v>1</v>
      </c>
      <c r="C48" s="118" t="s">
        <v>112</v>
      </c>
      <c r="D48" s="119"/>
      <c r="E48" s="119"/>
      <c r="F48" s="120"/>
      <c r="G48" s="121"/>
      <c r="H48" s="108">
        <v>4</v>
      </c>
      <c r="I48" s="108">
        <v>5</v>
      </c>
      <c r="J48" s="108">
        <v>12</v>
      </c>
      <c r="K48" s="108">
        <v>12</v>
      </c>
      <c r="L48" s="193">
        <v>47</v>
      </c>
    </row>
    <row r="49" spans="1:12" x14ac:dyDescent="0.2">
      <c r="A49" s="116"/>
      <c r="B49" s="117"/>
      <c r="C49" s="118" t="s">
        <v>60</v>
      </c>
      <c r="D49" s="119"/>
      <c r="E49" s="119"/>
      <c r="F49" s="120"/>
      <c r="G49" s="121"/>
      <c r="H49" s="108"/>
      <c r="I49" s="108"/>
      <c r="J49" s="108">
        <v>3</v>
      </c>
      <c r="K49" s="108"/>
      <c r="L49" s="192"/>
    </row>
    <row r="50" spans="1:12" x14ac:dyDescent="0.2">
      <c r="A50" s="51"/>
      <c r="B50" s="51"/>
      <c r="C50" s="118" t="s">
        <v>108</v>
      </c>
      <c r="D50" s="51"/>
      <c r="E50" s="51"/>
      <c r="F50" s="51"/>
      <c r="G50" s="51"/>
      <c r="H50" s="108"/>
      <c r="I50" s="108"/>
      <c r="J50" s="108"/>
      <c r="K50" s="108"/>
      <c r="L50" s="193">
        <v>1</v>
      </c>
    </row>
    <row r="51" spans="1:12" x14ac:dyDescent="0.2">
      <c r="A51" s="116"/>
      <c r="B51" s="117">
        <v>2</v>
      </c>
      <c r="C51" s="118" t="s">
        <v>114</v>
      </c>
      <c r="D51" s="119"/>
      <c r="E51" s="119"/>
      <c r="F51" s="120"/>
      <c r="G51" s="121"/>
      <c r="H51" s="108"/>
      <c r="I51" s="108">
        <v>1</v>
      </c>
      <c r="J51" s="108"/>
      <c r="K51" s="108"/>
      <c r="L51" s="192"/>
    </row>
    <row r="52" spans="1:12" x14ac:dyDescent="0.2">
      <c r="A52" s="116"/>
      <c r="B52" s="117"/>
      <c r="C52" s="118" t="s">
        <v>110</v>
      </c>
      <c r="D52" s="119">
        <v>2</v>
      </c>
      <c r="E52" s="119">
        <v>2</v>
      </c>
      <c r="F52" s="120">
        <v>2</v>
      </c>
      <c r="G52" s="121">
        <v>3</v>
      </c>
      <c r="H52" s="108">
        <v>3</v>
      </c>
      <c r="I52" s="108">
        <v>2</v>
      </c>
      <c r="J52" s="108">
        <v>2</v>
      </c>
      <c r="K52" s="108">
        <v>1</v>
      </c>
      <c r="L52" s="193">
        <v>6</v>
      </c>
    </row>
    <row r="53" spans="1:12" x14ac:dyDescent="0.2">
      <c r="A53" s="116"/>
      <c r="B53" s="117"/>
      <c r="C53" s="118" t="s">
        <v>108</v>
      </c>
      <c r="D53" s="119">
        <v>6</v>
      </c>
      <c r="E53" s="119">
        <v>20</v>
      </c>
      <c r="F53" s="120">
        <v>9</v>
      </c>
      <c r="G53" s="121">
        <v>6</v>
      </c>
      <c r="H53" s="108">
        <v>9</v>
      </c>
      <c r="I53" s="108">
        <v>2</v>
      </c>
      <c r="J53" s="108">
        <v>10</v>
      </c>
      <c r="K53" s="108">
        <v>14</v>
      </c>
      <c r="L53" s="193">
        <v>8</v>
      </c>
    </row>
    <row r="54" spans="1:12" x14ac:dyDescent="0.2">
      <c r="A54" s="51"/>
      <c r="B54" s="51"/>
      <c r="C54" s="118" t="s">
        <v>111</v>
      </c>
      <c r="D54" s="51"/>
      <c r="E54" s="51"/>
      <c r="F54" s="51"/>
      <c r="G54" s="51"/>
      <c r="H54" s="108"/>
      <c r="I54" s="108"/>
      <c r="J54" s="108"/>
      <c r="K54" s="108"/>
      <c r="L54" s="108">
        <v>4</v>
      </c>
    </row>
    <row r="55" spans="1:12" x14ac:dyDescent="0.2">
      <c r="A55" s="116"/>
      <c r="B55" s="117" t="s">
        <v>118</v>
      </c>
      <c r="C55" s="118" t="s">
        <v>110</v>
      </c>
      <c r="D55" s="119"/>
      <c r="E55" s="119">
        <v>1</v>
      </c>
      <c r="F55" s="120"/>
      <c r="G55" s="121">
        <v>1</v>
      </c>
      <c r="H55" s="108"/>
      <c r="I55" s="108"/>
      <c r="J55" s="108"/>
      <c r="K55" s="108"/>
      <c r="L55" s="108"/>
    </row>
    <row r="56" spans="1:12" x14ac:dyDescent="0.2">
      <c r="A56" s="116" t="s">
        <v>19</v>
      </c>
      <c r="B56" s="117">
        <v>2</v>
      </c>
      <c r="C56" s="118" t="s">
        <v>110</v>
      </c>
      <c r="D56" s="119"/>
      <c r="E56" s="119"/>
      <c r="F56" s="120"/>
      <c r="G56" s="121"/>
      <c r="H56" s="108">
        <v>22</v>
      </c>
      <c r="I56" s="108">
        <v>18</v>
      </c>
      <c r="J56" s="108"/>
      <c r="K56" s="108">
        <v>13</v>
      </c>
      <c r="L56" s="108">
        <v>10</v>
      </c>
    </row>
    <row r="57" spans="1:12" x14ac:dyDescent="0.2">
      <c r="A57" s="116" t="s">
        <v>133</v>
      </c>
      <c r="B57" s="117">
        <v>1</v>
      </c>
      <c r="C57" s="118" t="s">
        <v>115</v>
      </c>
      <c r="D57" s="119">
        <v>11</v>
      </c>
      <c r="E57" s="119">
        <v>3</v>
      </c>
      <c r="F57" s="120">
        <v>13</v>
      </c>
      <c r="G57" s="121">
        <v>19</v>
      </c>
      <c r="H57" s="108">
        <v>25</v>
      </c>
      <c r="I57" s="108">
        <v>9</v>
      </c>
      <c r="J57" s="108">
        <v>22</v>
      </c>
      <c r="K57" s="108">
        <v>13</v>
      </c>
      <c r="L57" s="108">
        <v>9</v>
      </c>
    </row>
    <row r="58" spans="1:12" x14ac:dyDescent="0.2">
      <c r="A58" s="116" t="s">
        <v>35</v>
      </c>
      <c r="B58" s="117">
        <v>1</v>
      </c>
      <c r="C58" s="118" t="s">
        <v>114</v>
      </c>
      <c r="D58" s="119">
        <v>9</v>
      </c>
      <c r="E58" s="119">
        <v>17</v>
      </c>
      <c r="F58" s="120">
        <v>11</v>
      </c>
      <c r="G58" s="121">
        <v>16</v>
      </c>
      <c r="H58" s="108">
        <v>7</v>
      </c>
      <c r="I58" s="108">
        <v>9</v>
      </c>
      <c r="J58" s="108">
        <v>20</v>
      </c>
      <c r="K58" s="108">
        <v>19</v>
      </c>
      <c r="L58" s="193">
        <v>11</v>
      </c>
    </row>
    <row r="59" spans="1:12" x14ac:dyDescent="0.2">
      <c r="A59" s="116"/>
      <c r="B59" s="117"/>
      <c r="C59" s="118" t="s">
        <v>60</v>
      </c>
      <c r="D59" s="119">
        <v>10</v>
      </c>
      <c r="E59" s="119">
        <v>20</v>
      </c>
      <c r="F59" s="120">
        <v>28</v>
      </c>
      <c r="G59" s="121">
        <v>57</v>
      </c>
      <c r="H59" s="108">
        <v>41</v>
      </c>
      <c r="I59" s="108">
        <v>32</v>
      </c>
      <c r="J59" s="108">
        <v>32</v>
      </c>
      <c r="K59" s="108">
        <v>46</v>
      </c>
      <c r="L59" s="193">
        <v>48</v>
      </c>
    </row>
    <row r="60" spans="1:12" x14ac:dyDescent="0.2">
      <c r="A60" s="116"/>
      <c r="B60" s="117"/>
      <c r="C60" s="118" t="s">
        <v>112</v>
      </c>
      <c r="D60" s="119">
        <v>47</v>
      </c>
      <c r="E60" s="119">
        <v>44</v>
      </c>
      <c r="F60" s="120">
        <v>29</v>
      </c>
      <c r="G60" s="121">
        <v>21</v>
      </c>
      <c r="H60" s="108">
        <v>44</v>
      </c>
      <c r="I60" s="108">
        <v>24</v>
      </c>
      <c r="J60" s="108">
        <v>19</v>
      </c>
      <c r="K60" s="108">
        <v>19</v>
      </c>
      <c r="L60" s="193">
        <v>7</v>
      </c>
    </row>
    <row r="61" spans="1:12" x14ac:dyDescent="0.2">
      <c r="A61" s="116"/>
      <c r="B61" s="117"/>
      <c r="C61" s="118" t="s">
        <v>115</v>
      </c>
      <c r="D61" s="119">
        <v>79</v>
      </c>
      <c r="E61" s="119">
        <v>85</v>
      </c>
      <c r="F61" s="120">
        <v>103</v>
      </c>
      <c r="G61" s="121">
        <v>113</v>
      </c>
      <c r="H61" s="108">
        <v>96</v>
      </c>
      <c r="I61" s="108">
        <v>100</v>
      </c>
      <c r="J61" s="108">
        <v>93</v>
      </c>
      <c r="K61" s="108">
        <v>120</v>
      </c>
      <c r="L61" s="193">
        <v>107</v>
      </c>
    </row>
    <row r="62" spans="1:12" x14ac:dyDescent="0.2">
      <c r="A62" s="116"/>
      <c r="B62" s="117"/>
      <c r="C62" s="118" t="s">
        <v>108</v>
      </c>
      <c r="D62" s="119">
        <v>16</v>
      </c>
      <c r="E62" s="119">
        <v>17</v>
      </c>
      <c r="F62" s="120">
        <v>14</v>
      </c>
      <c r="G62" s="121">
        <v>23</v>
      </c>
      <c r="H62" s="108">
        <v>18</v>
      </c>
      <c r="I62" s="108">
        <v>19</v>
      </c>
      <c r="J62" s="108">
        <v>8</v>
      </c>
      <c r="K62" s="108">
        <v>17</v>
      </c>
      <c r="L62" s="193">
        <v>21</v>
      </c>
    </row>
    <row r="63" spans="1:12" x14ac:dyDescent="0.2">
      <c r="A63" s="116"/>
      <c r="B63" s="117">
        <v>2</v>
      </c>
      <c r="C63" s="118" t="s">
        <v>114</v>
      </c>
      <c r="D63" s="119">
        <v>107</v>
      </c>
      <c r="E63" s="119">
        <v>135</v>
      </c>
      <c r="F63" s="120">
        <v>133</v>
      </c>
      <c r="G63" s="121">
        <v>121</v>
      </c>
      <c r="H63" s="108">
        <v>117</v>
      </c>
      <c r="I63" s="108">
        <v>110</v>
      </c>
      <c r="J63" s="108">
        <v>120</v>
      </c>
      <c r="K63" s="108">
        <v>131</v>
      </c>
      <c r="L63" s="193">
        <v>125</v>
      </c>
    </row>
    <row r="64" spans="1:12" x14ac:dyDescent="0.2">
      <c r="A64" s="116"/>
      <c r="B64" s="117"/>
      <c r="C64" s="118" t="s">
        <v>111</v>
      </c>
      <c r="D64" s="119">
        <v>36</v>
      </c>
      <c r="E64" s="119">
        <v>42</v>
      </c>
      <c r="F64" s="120">
        <v>31</v>
      </c>
      <c r="G64" s="121">
        <v>23</v>
      </c>
      <c r="H64" s="108">
        <v>22</v>
      </c>
      <c r="I64" s="108">
        <v>15</v>
      </c>
      <c r="J64" s="108">
        <v>16</v>
      </c>
      <c r="K64" s="108">
        <v>10</v>
      </c>
      <c r="L64" s="193">
        <v>10</v>
      </c>
    </row>
    <row r="65" spans="1:12" x14ac:dyDescent="0.2">
      <c r="A65" s="116"/>
      <c r="B65" s="117"/>
      <c r="C65" s="118" t="s">
        <v>106</v>
      </c>
      <c r="D65" s="119">
        <v>6</v>
      </c>
      <c r="E65" s="119">
        <v>14</v>
      </c>
      <c r="F65" s="120">
        <v>13</v>
      </c>
      <c r="G65" s="121">
        <v>9</v>
      </c>
      <c r="H65" s="108">
        <v>8</v>
      </c>
      <c r="I65" s="108">
        <v>6</v>
      </c>
      <c r="J65" s="108">
        <v>20</v>
      </c>
      <c r="K65" s="108">
        <v>18</v>
      </c>
      <c r="L65" s="193">
        <v>15</v>
      </c>
    </row>
    <row r="66" spans="1:12" x14ac:dyDescent="0.2">
      <c r="A66" s="116"/>
      <c r="B66" s="117"/>
      <c r="C66" s="118" t="s">
        <v>110</v>
      </c>
      <c r="D66" s="119">
        <v>11</v>
      </c>
      <c r="E66" s="119">
        <v>19</v>
      </c>
      <c r="F66" s="120">
        <v>13</v>
      </c>
      <c r="G66" s="121">
        <v>32</v>
      </c>
      <c r="H66" s="108">
        <v>11</v>
      </c>
      <c r="I66" s="108">
        <v>18</v>
      </c>
      <c r="J66" s="108">
        <v>31</v>
      </c>
      <c r="K66" s="108">
        <v>24</v>
      </c>
      <c r="L66" s="193">
        <v>37</v>
      </c>
    </row>
    <row r="67" spans="1:12" x14ac:dyDescent="0.2">
      <c r="A67" s="116"/>
      <c r="B67" s="117"/>
      <c r="C67" s="118" t="s">
        <v>60</v>
      </c>
      <c r="D67" s="119"/>
      <c r="E67" s="119">
        <v>1</v>
      </c>
      <c r="F67" s="120"/>
      <c r="G67" s="121">
        <v>2</v>
      </c>
      <c r="H67" s="108"/>
      <c r="I67" s="108">
        <v>1</v>
      </c>
      <c r="J67" s="108">
        <v>4</v>
      </c>
      <c r="K67" s="108">
        <v>7</v>
      </c>
      <c r="L67" s="193">
        <v>3</v>
      </c>
    </row>
    <row r="68" spans="1:12" x14ac:dyDescent="0.2">
      <c r="A68" s="116"/>
      <c r="B68" s="117"/>
      <c r="C68" s="118" t="s">
        <v>115</v>
      </c>
      <c r="D68" s="119">
        <v>52</v>
      </c>
      <c r="E68" s="119">
        <v>42</v>
      </c>
      <c r="F68" s="120">
        <v>42</v>
      </c>
      <c r="G68" s="121">
        <v>49</v>
      </c>
      <c r="H68" s="108">
        <v>44</v>
      </c>
      <c r="I68" s="108">
        <v>41</v>
      </c>
      <c r="J68" s="108">
        <v>39</v>
      </c>
      <c r="K68" s="108">
        <v>38</v>
      </c>
      <c r="L68" s="193">
        <v>32</v>
      </c>
    </row>
    <row r="69" spans="1:12" x14ac:dyDescent="0.2">
      <c r="A69" s="116"/>
      <c r="B69" s="117"/>
      <c r="C69" s="118" t="s">
        <v>108</v>
      </c>
      <c r="D69" s="119">
        <v>118</v>
      </c>
      <c r="E69" s="119">
        <v>118</v>
      </c>
      <c r="F69" s="120">
        <v>137</v>
      </c>
      <c r="G69" s="121">
        <v>151</v>
      </c>
      <c r="H69" s="108">
        <v>73</v>
      </c>
      <c r="I69" s="108">
        <v>143</v>
      </c>
      <c r="J69" s="108">
        <v>113</v>
      </c>
      <c r="K69" s="108">
        <v>155</v>
      </c>
      <c r="L69" s="193">
        <v>136</v>
      </c>
    </row>
    <row r="70" spans="1:12" x14ac:dyDescent="0.2">
      <c r="A70" s="116"/>
      <c r="B70" s="117">
        <v>2.5</v>
      </c>
      <c r="C70" s="118" t="s">
        <v>114</v>
      </c>
      <c r="D70" s="119">
        <v>35</v>
      </c>
      <c r="E70" s="119">
        <v>29</v>
      </c>
      <c r="F70" s="120">
        <v>28</v>
      </c>
      <c r="G70" s="121">
        <v>25</v>
      </c>
      <c r="H70" s="108">
        <v>36</v>
      </c>
      <c r="I70" s="108">
        <v>34</v>
      </c>
      <c r="J70" s="108">
        <v>27</v>
      </c>
      <c r="K70" s="108">
        <v>44</v>
      </c>
      <c r="L70" s="193">
        <v>9</v>
      </c>
    </row>
    <row r="71" spans="1:12" x14ac:dyDescent="0.2">
      <c r="A71" s="116"/>
      <c r="B71" s="117"/>
      <c r="C71" s="118" t="s">
        <v>111</v>
      </c>
      <c r="D71" s="119">
        <v>2</v>
      </c>
      <c r="E71" s="119">
        <v>7</v>
      </c>
      <c r="F71" s="120">
        <v>2</v>
      </c>
      <c r="G71" s="121">
        <v>5</v>
      </c>
      <c r="H71" s="108"/>
      <c r="I71" s="108">
        <v>1</v>
      </c>
      <c r="J71" s="108">
        <v>1</v>
      </c>
      <c r="K71" s="108">
        <v>4</v>
      </c>
      <c r="L71" s="192"/>
    </row>
    <row r="72" spans="1:12" x14ac:dyDescent="0.2">
      <c r="A72" s="116"/>
      <c r="B72" s="117"/>
      <c r="C72" s="118" t="s">
        <v>109</v>
      </c>
      <c r="D72" s="119">
        <v>65</v>
      </c>
      <c r="E72" s="119">
        <v>70</v>
      </c>
      <c r="F72" s="120">
        <v>59</v>
      </c>
      <c r="G72" s="121">
        <v>71</v>
      </c>
      <c r="H72" s="108">
        <v>49</v>
      </c>
      <c r="I72" s="108">
        <v>66</v>
      </c>
      <c r="J72" s="108">
        <v>41</v>
      </c>
      <c r="K72" s="108">
        <v>52</v>
      </c>
      <c r="L72" s="193">
        <v>57</v>
      </c>
    </row>
    <row r="73" spans="1:12" x14ac:dyDescent="0.2">
      <c r="A73" s="116"/>
      <c r="B73" s="117"/>
      <c r="C73" s="118" t="s">
        <v>107</v>
      </c>
      <c r="D73" s="119">
        <v>32</v>
      </c>
      <c r="E73" s="119">
        <v>110</v>
      </c>
      <c r="F73" s="120">
        <v>119</v>
      </c>
      <c r="G73" s="121">
        <v>89</v>
      </c>
      <c r="H73" s="108">
        <v>87</v>
      </c>
      <c r="I73" s="108">
        <v>87</v>
      </c>
      <c r="J73" s="108">
        <v>96</v>
      </c>
      <c r="K73" s="108">
        <v>92</v>
      </c>
      <c r="L73" s="193">
        <v>107</v>
      </c>
    </row>
    <row r="74" spans="1:12" x14ac:dyDescent="0.2">
      <c r="A74" s="116"/>
      <c r="B74" s="117"/>
      <c r="C74" s="118" t="s">
        <v>106</v>
      </c>
      <c r="D74" s="119">
        <v>4</v>
      </c>
      <c r="E74" s="119">
        <v>1</v>
      </c>
      <c r="F74" s="120">
        <v>1</v>
      </c>
      <c r="G74" s="121">
        <v>4</v>
      </c>
      <c r="H74" s="108">
        <v>1</v>
      </c>
      <c r="I74" s="108">
        <v>2</v>
      </c>
      <c r="J74" s="108">
        <v>3</v>
      </c>
      <c r="K74" s="108">
        <v>2</v>
      </c>
      <c r="L74" s="193">
        <v>3</v>
      </c>
    </row>
    <row r="75" spans="1:12" x14ac:dyDescent="0.2">
      <c r="A75" s="116"/>
      <c r="B75" s="117"/>
      <c r="C75" s="118" t="s">
        <v>110</v>
      </c>
      <c r="D75" s="119">
        <v>65</v>
      </c>
      <c r="E75" s="119">
        <v>69</v>
      </c>
      <c r="F75" s="120">
        <v>91</v>
      </c>
      <c r="G75" s="121">
        <v>111</v>
      </c>
      <c r="H75" s="108">
        <v>79</v>
      </c>
      <c r="I75" s="108">
        <v>99</v>
      </c>
      <c r="J75" s="108">
        <v>92</v>
      </c>
      <c r="K75" s="108">
        <v>97</v>
      </c>
      <c r="L75" s="193">
        <v>139</v>
      </c>
    </row>
    <row r="76" spans="1:12" x14ac:dyDescent="0.2">
      <c r="A76" s="116"/>
      <c r="B76" s="117"/>
      <c r="C76" s="118" t="s">
        <v>115</v>
      </c>
      <c r="D76" s="119"/>
      <c r="E76" s="119"/>
      <c r="F76" s="120">
        <v>6</v>
      </c>
      <c r="G76" s="121">
        <v>6</v>
      </c>
      <c r="H76" s="108">
        <v>5</v>
      </c>
      <c r="I76" s="108">
        <v>15</v>
      </c>
      <c r="J76" s="108">
        <v>18</v>
      </c>
      <c r="K76" s="108">
        <v>16</v>
      </c>
      <c r="L76" s="193">
        <v>19</v>
      </c>
    </row>
    <row r="77" spans="1:12" x14ac:dyDescent="0.2">
      <c r="A77" s="116" t="s">
        <v>101</v>
      </c>
      <c r="B77" s="117">
        <v>1</v>
      </c>
      <c r="C77" s="118" t="s">
        <v>60</v>
      </c>
      <c r="D77" s="119">
        <v>11</v>
      </c>
      <c r="E77" s="119">
        <v>13</v>
      </c>
      <c r="F77" s="120">
        <v>15</v>
      </c>
      <c r="G77" s="121">
        <v>16</v>
      </c>
      <c r="H77" s="108">
        <v>13</v>
      </c>
      <c r="I77" s="108">
        <v>13</v>
      </c>
      <c r="J77" s="108">
        <v>7</v>
      </c>
      <c r="K77" s="108">
        <v>1</v>
      </c>
      <c r="L77" s="193">
        <v>3</v>
      </c>
    </row>
    <row r="78" spans="1:12" x14ac:dyDescent="0.2">
      <c r="A78" s="116"/>
      <c r="B78" s="117"/>
      <c r="C78" s="118" t="s">
        <v>112</v>
      </c>
      <c r="D78" s="119">
        <v>3</v>
      </c>
      <c r="E78" s="119">
        <v>8</v>
      </c>
      <c r="F78" s="120">
        <v>4</v>
      </c>
      <c r="G78" s="121">
        <v>6</v>
      </c>
      <c r="H78" s="108">
        <v>18</v>
      </c>
      <c r="I78" s="108">
        <v>6</v>
      </c>
      <c r="J78" s="108">
        <v>3</v>
      </c>
      <c r="K78" s="108">
        <v>5</v>
      </c>
      <c r="L78" s="193">
        <v>1</v>
      </c>
    </row>
    <row r="79" spans="1:12" x14ac:dyDescent="0.2">
      <c r="A79" s="116"/>
      <c r="B79" s="117"/>
      <c r="C79" s="118" t="s">
        <v>115</v>
      </c>
      <c r="D79" s="119">
        <v>2</v>
      </c>
      <c r="E79" s="119">
        <v>1</v>
      </c>
      <c r="F79" s="120">
        <v>4</v>
      </c>
      <c r="G79" s="121">
        <v>4</v>
      </c>
      <c r="H79" s="108">
        <v>6</v>
      </c>
      <c r="I79" s="108">
        <v>4</v>
      </c>
      <c r="J79" s="108">
        <v>1</v>
      </c>
      <c r="K79" s="108"/>
      <c r="L79" s="192"/>
    </row>
    <row r="80" spans="1:12" x14ac:dyDescent="0.2">
      <c r="A80" s="116"/>
      <c r="B80" s="117"/>
      <c r="C80" s="118" t="s">
        <v>108</v>
      </c>
      <c r="D80" s="119">
        <v>2</v>
      </c>
      <c r="E80" s="119"/>
      <c r="F80" s="120">
        <v>2</v>
      </c>
      <c r="G80" s="121">
        <v>4</v>
      </c>
      <c r="H80" s="108">
        <v>3</v>
      </c>
      <c r="I80" s="108">
        <v>2</v>
      </c>
      <c r="J80" s="108">
        <v>1</v>
      </c>
      <c r="K80" s="108">
        <v>5</v>
      </c>
      <c r="L80" s="193">
        <v>3</v>
      </c>
    </row>
    <row r="81" spans="1:12" x14ac:dyDescent="0.2">
      <c r="A81" s="116"/>
      <c r="B81" s="117">
        <v>2</v>
      </c>
      <c r="C81" s="118" t="s">
        <v>111</v>
      </c>
      <c r="D81" s="119">
        <v>4</v>
      </c>
      <c r="E81" s="119">
        <v>10</v>
      </c>
      <c r="F81" s="120">
        <v>6</v>
      </c>
      <c r="G81" s="121">
        <v>6</v>
      </c>
      <c r="H81" s="108">
        <v>5</v>
      </c>
      <c r="I81" s="108">
        <v>3</v>
      </c>
      <c r="J81" s="108">
        <v>3</v>
      </c>
      <c r="K81" s="108">
        <v>4</v>
      </c>
      <c r="L81" s="193">
        <v>1</v>
      </c>
    </row>
    <row r="82" spans="1:12" x14ac:dyDescent="0.2">
      <c r="A82" s="116"/>
      <c r="B82" s="117"/>
      <c r="C82" s="118" t="s">
        <v>110</v>
      </c>
      <c r="D82" s="119">
        <v>14</v>
      </c>
      <c r="E82" s="119">
        <v>21</v>
      </c>
      <c r="F82" s="120">
        <v>11</v>
      </c>
      <c r="G82" s="121">
        <v>19</v>
      </c>
      <c r="H82" s="108">
        <v>19</v>
      </c>
      <c r="I82" s="108">
        <v>23</v>
      </c>
      <c r="J82" s="108">
        <v>27</v>
      </c>
      <c r="K82" s="108">
        <v>4</v>
      </c>
      <c r="L82" s="193">
        <v>2</v>
      </c>
    </row>
    <row r="83" spans="1:12" x14ac:dyDescent="0.2">
      <c r="A83" s="116"/>
      <c r="B83" s="117"/>
      <c r="C83" s="118" t="s">
        <v>108</v>
      </c>
      <c r="D83" s="119">
        <v>2</v>
      </c>
      <c r="E83" s="119">
        <v>5</v>
      </c>
      <c r="F83" s="120">
        <v>7</v>
      </c>
      <c r="G83" s="121">
        <v>6</v>
      </c>
      <c r="H83" s="108">
        <v>1</v>
      </c>
      <c r="I83" s="108">
        <v>3</v>
      </c>
      <c r="J83" s="108">
        <v>5</v>
      </c>
      <c r="K83" s="108">
        <v>4</v>
      </c>
      <c r="L83" s="192"/>
    </row>
    <row r="84" spans="1:12" x14ac:dyDescent="0.2">
      <c r="A84" s="116"/>
      <c r="B84" s="117"/>
      <c r="C84" s="118" t="s">
        <v>113</v>
      </c>
      <c r="D84" s="119">
        <v>2</v>
      </c>
      <c r="E84" s="119">
        <v>1</v>
      </c>
      <c r="F84" s="120">
        <v>2</v>
      </c>
      <c r="G84" s="121">
        <v>2</v>
      </c>
      <c r="H84" s="108"/>
      <c r="I84" s="108">
        <v>1</v>
      </c>
      <c r="J84" s="108"/>
      <c r="K84" s="108"/>
      <c r="L84" s="192"/>
    </row>
    <row r="85" spans="1:12" x14ac:dyDescent="0.2">
      <c r="A85" s="116"/>
      <c r="B85" s="117">
        <v>2.5</v>
      </c>
      <c r="C85" s="118" t="s">
        <v>107</v>
      </c>
      <c r="D85" s="119">
        <v>40</v>
      </c>
      <c r="E85" s="119">
        <v>37</v>
      </c>
      <c r="F85" s="120">
        <v>37</v>
      </c>
      <c r="G85" s="121">
        <v>51</v>
      </c>
      <c r="H85" s="108">
        <v>38</v>
      </c>
      <c r="I85" s="108">
        <v>55</v>
      </c>
      <c r="J85" s="108">
        <v>43</v>
      </c>
      <c r="K85" s="108">
        <v>56</v>
      </c>
      <c r="L85" s="193">
        <v>56</v>
      </c>
    </row>
    <row r="86" spans="1:12" x14ac:dyDescent="0.2">
      <c r="A86" s="116" t="s">
        <v>96</v>
      </c>
      <c r="B86" s="117">
        <v>1</v>
      </c>
      <c r="C86" s="118" t="s">
        <v>114</v>
      </c>
      <c r="D86" s="119">
        <v>2</v>
      </c>
      <c r="E86" s="119">
        <v>3</v>
      </c>
      <c r="F86" s="120">
        <v>1</v>
      </c>
      <c r="G86" s="121">
        <v>4</v>
      </c>
      <c r="H86" s="108">
        <v>4</v>
      </c>
      <c r="I86" s="108">
        <v>3</v>
      </c>
      <c r="J86" s="108">
        <v>4</v>
      </c>
      <c r="K86" s="108">
        <v>4</v>
      </c>
      <c r="L86" s="193">
        <v>2</v>
      </c>
    </row>
    <row r="87" spans="1:12" x14ac:dyDescent="0.2">
      <c r="A87" s="116"/>
      <c r="B87" s="117"/>
      <c r="C87" s="118" t="s">
        <v>111</v>
      </c>
      <c r="D87" s="119"/>
      <c r="E87" s="119"/>
      <c r="F87" s="120"/>
      <c r="G87" s="121"/>
      <c r="H87" s="108">
        <v>1</v>
      </c>
      <c r="I87" s="108"/>
      <c r="J87" s="108"/>
      <c r="K87" s="108"/>
      <c r="L87" s="192"/>
    </row>
    <row r="88" spans="1:12" x14ac:dyDescent="0.2">
      <c r="A88" s="116"/>
      <c r="B88" s="117"/>
      <c r="C88" s="118" t="s">
        <v>60</v>
      </c>
      <c r="D88" s="119">
        <v>11</v>
      </c>
      <c r="E88" s="119">
        <v>12</v>
      </c>
      <c r="F88" s="120">
        <v>13</v>
      </c>
      <c r="G88" s="121">
        <v>10</v>
      </c>
      <c r="H88" s="108">
        <v>11</v>
      </c>
      <c r="I88" s="108">
        <v>12</v>
      </c>
      <c r="J88" s="108">
        <v>11</v>
      </c>
      <c r="K88" s="108">
        <v>11</v>
      </c>
      <c r="L88" s="193">
        <v>4</v>
      </c>
    </row>
    <row r="89" spans="1:12" x14ac:dyDescent="0.2">
      <c r="A89" s="116"/>
      <c r="B89" s="117"/>
      <c r="C89" s="118" t="s">
        <v>112</v>
      </c>
      <c r="D89" s="119">
        <v>5</v>
      </c>
      <c r="E89" s="119">
        <v>4</v>
      </c>
      <c r="F89" s="120">
        <v>8</v>
      </c>
      <c r="G89" s="121">
        <v>2</v>
      </c>
      <c r="H89" s="108">
        <v>9</v>
      </c>
      <c r="I89" s="108">
        <v>23</v>
      </c>
      <c r="J89" s="108">
        <v>16</v>
      </c>
      <c r="K89" s="108">
        <v>15</v>
      </c>
      <c r="L89" s="193">
        <v>20</v>
      </c>
    </row>
    <row r="90" spans="1:12" x14ac:dyDescent="0.2">
      <c r="A90" s="116"/>
      <c r="B90" s="117"/>
      <c r="C90" s="118" t="s">
        <v>115</v>
      </c>
      <c r="D90" s="119">
        <v>36</v>
      </c>
      <c r="E90" s="119">
        <v>30</v>
      </c>
      <c r="F90" s="120">
        <v>38</v>
      </c>
      <c r="G90" s="121">
        <v>43</v>
      </c>
      <c r="H90" s="108">
        <v>32</v>
      </c>
      <c r="I90" s="108">
        <v>31</v>
      </c>
      <c r="J90" s="108">
        <v>35</v>
      </c>
      <c r="K90" s="108">
        <v>23</v>
      </c>
      <c r="L90" s="193">
        <v>32</v>
      </c>
    </row>
    <row r="91" spans="1:12" x14ac:dyDescent="0.2">
      <c r="A91" s="116"/>
      <c r="B91" s="117"/>
      <c r="C91" s="118" t="s">
        <v>108</v>
      </c>
      <c r="D91" s="119">
        <v>3</v>
      </c>
      <c r="E91" s="119"/>
      <c r="F91" s="120">
        <v>4</v>
      </c>
      <c r="G91" s="121"/>
      <c r="H91" s="108">
        <v>3</v>
      </c>
      <c r="I91" s="108">
        <v>2</v>
      </c>
      <c r="J91" s="108">
        <v>1</v>
      </c>
      <c r="K91" s="108">
        <v>3</v>
      </c>
      <c r="L91" s="192"/>
    </row>
    <row r="92" spans="1:12" x14ac:dyDescent="0.2">
      <c r="A92" s="116"/>
      <c r="B92" s="117">
        <v>2</v>
      </c>
      <c r="C92" s="118" t="s">
        <v>114</v>
      </c>
      <c r="D92" s="119">
        <v>22</v>
      </c>
      <c r="E92" s="119">
        <v>25</v>
      </c>
      <c r="F92" s="120">
        <v>38</v>
      </c>
      <c r="G92" s="121">
        <v>51</v>
      </c>
      <c r="H92" s="108">
        <v>52</v>
      </c>
      <c r="I92" s="108">
        <v>44</v>
      </c>
      <c r="J92" s="108">
        <v>50</v>
      </c>
      <c r="K92" s="108">
        <v>50</v>
      </c>
      <c r="L92" s="193">
        <v>43</v>
      </c>
    </row>
    <row r="93" spans="1:12" x14ac:dyDescent="0.2">
      <c r="A93" s="116"/>
      <c r="B93" s="117"/>
      <c r="C93" s="118" t="s">
        <v>111</v>
      </c>
      <c r="D93" s="119">
        <v>5</v>
      </c>
      <c r="E93" s="119">
        <v>7</v>
      </c>
      <c r="F93" s="120">
        <v>8</v>
      </c>
      <c r="G93" s="121">
        <v>5</v>
      </c>
      <c r="H93" s="108">
        <v>3</v>
      </c>
      <c r="I93" s="108">
        <v>1</v>
      </c>
      <c r="J93" s="108">
        <v>5</v>
      </c>
      <c r="K93" s="108">
        <v>5</v>
      </c>
      <c r="L93" s="193">
        <v>4</v>
      </c>
    </row>
    <row r="94" spans="1:12" x14ac:dyDescent="0.2">
      <c r="A94" s="116"/>
      <c r="B94" s="117"/>
      <c r="C94" s="118" t="s">
        <v>109</v>
      </c>
      <c r="D94" s="119">
        <v>7</v>
      </c>
      <c r="E94" s="119">
        <v>3</v>
      </c>
      <c r="F94" s="120">
        <v>5</v>
      </c>
      <c r="G94" s="121">
        <v>8</v>
      </c>
      <c r="H94" s="108">
        <v>1</v>
      </c>
      <c r="I94" s="108">
        <v>1</v>
      </c>
      <c r="J94" s="108">
        <v>60</v>
      </c>
      <c r="K94" s="108">
        <v>33</v>
      </c>
      <c r="L94" s="193">
        <v>8</v>
      </c>
    </row>
    <row r="95" spans="1:12" x14ac:dyDescent="0.2">
      <c r="A95" s="116"/>
      <c r="B95" s="117"/>
      <c r="C95" s="118" t="s">
        <v>106</v>
      </c>
      <c r="D95" s="119"/>
      <c r="E95" s="119"/>
      <c r="F95" s="120"/>
      <c r="G95" s="121"/>
      <c r="H95" s="108">
        <v>1</v>
      </c>
      <c r="I95" s="108">
        <v>7</v>
      </c>
      <c r="J95" s="108">
        <v>6</v>
      </c>
      <c r="K95" s="108">
        <v>13</v>
      </c>
      <c r="L95" s="193">
        <v>6</v>
      </c>
    </row>
    <row r="96" spans="1:12" x14ac:dyDescent="0.2">
      <c r="A96" s="116"/>
      <c r="B96" s="117"/>
      <c r="C96" s="118" t="s">
        <v>110</v>
      </c>
      <c r="D96" s="119"/>
      <c r="E96" s="119"/>
      <c r="F96" s="120"/>
      <c r="G96" s="121"/>
      <c r="H96" s="108">
        <v>3</v>
      </c>
      <c r="I96" s="108">
        <v>2</v>
      </c>
      <c r="J96" s="108">
        <v>16</v>
      </c>
      <c r="K96" s="108">
        <v>17</v>
      </c>
      <c r="L96" s="193">
        <v>16</v>
      </c>
    </row>
    <row r="97" spans="1:12" x14ac:dyDescent="0.2">
      <c r="A97" s="116"/>
      <c r="B97" s="117"/>
      <c r="C97" s="118" t="s">
        <v>115</v>
      </c>
      <c r="D97" s="119">
        <v>18</v>
      </c>
      <c r="E97" s="119">
        <v>36</v>
      </c>
      <c r="F97" s="120">
        <v>37</v>
      </c>
      <c r="G97" s="121">
        <v>46</v>
      </c>
      <c r="H97" s="108">
        <v>30</v>
      </c>
      <c r="I97" s="108">
        <v>36</v>
      </c>
      <c r="J97" s="108">
        <v>41</v>
      </c>
      <c r="K97" s="108">
        <v>33</v>
      </c>
      <c r="L97" s="193">
        <v>39</v>
      </c>
    </row>
    <row r="98" spans="1:12" x14ac:dyDescent="0.2">
      <c r="A98" s="116"/>
      <c r="B98" s="117"/>
      <c r="C98" s="118" t="s">
        <v>108</v>
      </c>
      <c r="D98" s="119">
        <v>23</v>
      </c>
      <c r="E98" s="119">
        <v>21</v>
      </c>
      <c r="F98" s="120">
        <v>17</v>
      </c>
      <c r="G98" s="121">
        <v>14</v>
      </c>
      <c r="H98" s="108">
        <v>10</v>
      </c>
      <c r="I98" s="108">
        <v>18</v>
      </c>
      <c r="J98" s="108">
        <v>18</v>
      </c>
      <c r="K98" s="108">
        <v>14</v>
      </c>
      <c r="L98" s="193">
        <v>17</v>
      </c>
    </row>
    <row r="99" spans="1:12" x14ac:dyDescent="0.2">
      <c r="A99" s="116"/>
      <c r="B99" s="117">
        <v>2.5</v>
      </c>
      <c r="C99" s="118" t="s">
        <v>114</v>
      </c>
      <c r="D99" s="119">
        <v>10</v>
      </c>
      <c r="E99" s="119">
        <v>1</v>
      </c>
      <c r="F99" s="120">
        <v>12</v>
      </c>
      <c r="G99" s="121">
        <v>7</v>
      </c>
      <c r="H99" s="108">
        <v>6</v>
      </c>
      <c r="I99" s="108">
        <v>7</v>
      </c>
      <c r="J99" s="108">
        <v>3</v>
      </c>
      <c r="K99" s="108">
        <v>3</v>
      </c>
      <c r="L99" s="193">
        <v>4</v>
      </c>
    </row>
    <row r="100" spans="1:12" x14ac:dyDescent="0.2">
      <c r="A100" s="116"/>
      <c r="B100" s="117"/>
      <c r="C100" s="118" t="s">
        <v>109</v>
      </c>
      <c r="D100" s="119">
        <v>36</v>
      </c>
      <c r="E100" s="119">
        <v>25</v>
      </c>
      <c r="F100" s="120">
        <v>31</v>
      </c>
      <c r="G100" s="121">
        <v>50</v>
      </c>
      <c r="H100" s="108">
        <v>29</v>
      </c>
      <c r="I100" s="108">
        <v>31</v>
      </c>
      <c r="J100" s="108">
        <v>39</v>
      </c>
      <c r="K100" s="108">
        <v>25</v>
      </c>
      <c r="L100" s="193">
        <v>17</v>
      </c>
    </row>
    <row r="101" spans="1:12" x14ac:dyDescent="0.2">
      <c r="A101" s="116"/>
      <c r="B101" s="117"/>
      <c r="C101" s="118" t="s">
        <v>106</v>
      </c>
      <c r="D101" s="119">
        <v>2</v>
      </c>
      <c r="E101" s="119">
        <v>1</v>
      </c>
      <c r="F101" s="120">
        <v>4</v>
      </c>
      <c r="G101" s="121">
        <v>4</v>
      </c>
      <c r="H101" s="108">
        <v>4</v>
      </c>
      <c r="I101" s="108">
        <v>2</v>
      </c>
      <c r="J101" s="108">
        <v>3</v>
      </c>
      <c r="K101" s="108">
        <v>2</v>
      </c>
      <c r="L101" s="193">
        <v>3</v>
      </c>
    </row>
    <row r="102" spans="1:12" x14ac:dyDescent="0.2">
      <c r="A102" s="116"/>
      <c r="B102" s="117"/>
      <c r="C102" s="118" t="s">
        <v>110</v>
      </c>
      <c r="D102" s="119">
        <v>23</v>
      </c>
      <c r="E102" s="119">
        <v>23</v>
      </c>
      <c r="F102" s="120">
        <v>25</v>
      </c>
      <c r="G102" s="121">
        <v>29</v>
      </c>
      <c r="H102" s="108">
        <v>35</v>
      </c>
      <c r="I102" s="108">
        <v>40</v>
      </c>
      <c r="J102" s="108">
        <v>23</v>
      </c>
      <c r="K102" s="108">
        <v>23</v>
      </c>
      <c r="L102" s="193">
        <v>16</v>
      </c>
    </row>
    <row r="103" spans="1:12" x14ac:dyDescent="0.2">
      <c r="A103" s="116" t="s">
        <v>94</v>
      </c>
      <c r="B103" s="117">
        <v>1</v>
      </c>
      <c r="C103" s="118" t="s">
        <v>114</v>
      </c>
      <c r="D103" s="119">
        <v>2</v>
      </c>
      <c r="E103" s="119">
        <v>2</v>
      </c>
      <c r="F103" s="120">
        <v>1</v>
      </c>
      <c r="G103" s="121">
        <v>2</v>
      </c>
      <c r="H103" s="108"/>
      <c r="I103" s="108"/>
      <c r="J103" s="108"/>
      <c r="K103" s="108">
        <v>1</v>
      </c>
      <c r="L103" s="193">
        <v>2</v>
      </c>
    </row>
    <row r="104" spans="1:12" x14ac:dyDescent="0.2">
      <c r="A104" s="116"/>
      <c r="B104" s="117"/>
      <c r="C104" s="118" t="s">
        <v>60</v>
      </c>
      <c r="D104" s="119">
        <v>5</v>
      </c>
      <c r="E104" s="119">
        <v>2</v>
      </c>
      <c r="F104" s="120">
        <v>5</v>
      </c>
      <c r="G104" s="121">
        <v>5</v>
      </c>
      <c r="H104" s="108">
        <v>2</v>
      </c>
      <c r="I104" s="108">
        <v>1</v>
      </c>
      <c r="J104" s="108">
        <v>2</v>
      </c>
      <c r="K104" s="108">
        <v>1</v>
      </c>
      <c r="L104" s="193">
        <v>1</v>
      </c>
    </row>
    <row r="105" spans="1:12" x14ac:dyDescent="0.2">
      <c r="A105" s="116"/>
      <c r="B105" s="117"/>
      <c r="C105" s="118" t="s">
        <v>112</v>
      </c>
      <c r="D105" s="119">
        <v>4</v>
      </c>
      <c r="E105" s="119">
        <v>26</v>
      </c>
      <c r="F105" s="120">
        <v>19</v>
      </c>
      <c r="G105" s="121">
        <v>9</v>
      </c>
      <c r="H105" s="108">
        <v>17</v>
      </c>
      <c r="I105" s="108">
        <v>14</v>
      </c>
      <c r="J105" s="108">
        <v>5</v>
      </c>
      <c r="K105" s="108">
        <v>2</v>
      </c>
      <c r="L105" s="193">
        <v>6</v>
      </c>
    </row>
    <row r="106" spans="1:12" x14ac:dyDescent="0.2">
      <c r="A106" s="116"/>
      <c r="B106" s="117"/>
      <c r="C106" s="118" t="s">
        <v>115</v>
      </c>
      <c r="D106" s="119">
        <v>34</v>
      </c>
      <c r="E106" s="119">
        <v>40</v>
      </c>
      <c r="F106" s="120">
        <v>42</v>
      </c>
      <c r="G106" s="121">
        <v>45</v>
      </c>
      <c r="H106" s="108">
        <v>43</v>
      </c>
      <c r="I106" s="108">
        <v>30</v>
      </c>
      <c r="J106" s="108">
        <v>42</v>
      </c>
      <c r="K106" s="108">
        <v>29</v>
      </c>
      <c r="L106" s="193">
        <v>30</v>
      </c>
    </row>
    <row r="107" spans="1:12" x14ac:dyDescent="0.2">
      <c r="A107" s="116"/>
      <c r="B107" s="117"/>
      <c r="C107" s="118" t="s">
        <v>108</v>
      </c>
      <c r="D107" s="119">
        <v>1</v>
      </c>
      <c r="E107" s="119">
        <v>5</v>
      </c>
      <c r="F107" s="120">
        <v>3</v>
      </c>
      <c r="G107" s="121">
        <v>5</v>
      </c>
      <c r="H107" s="108">
        <v>2</v>
      </c>
      <c r="I107" s="108">
        <v>8</v>
      </c>
      <c r="J107" s="108">
        <v>2</v>
      </c>
      <c r="K107" s="108">
        <v>3</v>
      </c>
      <c r="L107" s="193">
        <v>3</v>
      </c>
    </row>
    <row r="108" spans="1:12" x14ac:dyDescent="0.2">
      <c r="A108" s="116"/>
      <c r="B108" s="117">
        <v>2</v>
      </c>
      <c r="C108" s="118" t="s">
        <v>114</v>
      </c>
      <c r="D108" s="119">
        <v>62</v>
      </c>
      <c r="E108" s="119">
        <v>67</v>
      </c>
      <c r="F108" s="120">
        <v>66</v>
      </c>
      <c r="G108" s="121">
        <v>90</v>
      </c>
      <c r="H108" s="108">
        <v>99</v>
      </c>
      <c r="I108" s="108">
        <v>89</v>
      </c>
      <c r="J108" s="108">
        <v>79</v>
      </c>
      <c r="K108" s="108">
        <v>89</v>
      </c>
      <c r="L108" s="193">
        <v>119</v>
      </c>
    </row>
    <row r="109" spans="1:12" x14ac:dyDescent="0.2">
      <c r="A109" s="116"/>
      <c r="B109" s="117"/>
      <c r="C109" s="118" t="s">
        <v>111</v>
      </c>
      <c r="D109" s="119">
        <v>5</v>
      </c>
      <c r="E109" s="119">
        <v>7</v>
      </c>
      <c r="F109" s="120">
        <v>7</v>
      </c>
      <c r="G109" s="121">
        <v>7</v>
      </c>
      <c r="H109" s="108">
        <v>5</v>
      </c>
      <c r="I109" s="108">
        <v>3</v>
      </c>
      <c r="J109" s="108">
        <v>3</v>
      </c>
      <c r="K109" s="108">
        <v>4</v>
      </c>
      <c r="L109" s="192"/>
    </row>
    <row r="110" spans="1:12" x14ac:dyDescent="0.2">
      <c r="A110" s="116"/>
      <c r="B110" s="117"/>
      <c r="C110" s="118" t="s">
        <v>109</v>
      </c>
      <c r="D110" s="119">
        <v>1</v>
      </c>
      <c r="E110" s="119"/>
      <c r="F110" s="120">
        <v>1</v>
      </c>
      <c r="G110" s="121">
        <v>2</v>
      </c>
      <c r="H110" s="108"/>
      <c r="I110" s="108"/>
      <c r="J110" s="108"/>
      <c r="K110" s="108">
        <v>1</v>
      </c>
      <c r="L110" s="192"/>
    </row>
    <row r="111" spans="1:12" x14ac:dyDescent="0.2">
      <c r="A111" s="116"/>
      <c r="B111" s="117"/>
      <c r="C111" s="118" t="s">
        <v>106</v>
      </c>
      <c r="D111" s="119">
        <v>1</v>
      </c>
      <c r="E111" s="119"/>
      <c r="F111" s="120"/>
      <c r="G111" s="121">
        <v>1</v>
      </c>
      <c r="H111" s="108"/>
      <c r="I111" s="108"/>
      <c r="J111" s="108">
        <v>1</v>
      </c>
      <c r="K111" s="108">
        <v>1</v>
      </c>
      <c r="L111" s="192"/>
    </row>
    <row r="112" spans="1:12" x14ac:dyDescent="0.2">
      <c r="A112" s="116"/>
      <c r="B112" s="117"/>
      <c r="C112" s="118" t="s">
        <v>110</v>
      </c>
      <c r="D112" s="119">
        <v>11</v>
      </c>
      <c r="E112" s="119">
        <v>12</v>
      </c>
      <c r="F112" s="120">
        <v>22</v>
      </c>
      <c r="G112" s="121">
        <v>21</v>
      </c>
      <c r="H112" s="108">
        <v>6</v>
      </c>
      <c r="I112" s="108">
        <v>11</v>
      </c>
      <c r="J112" s="108">
        <v>11</v>
      </c>
      <c r="K112" s="108">
        <v>6</v>
      </c>
      <c r="L112" s="193">
        <v>5</v>
      </c>
    </row>
    <row r="113" spans="1:12" x14ac:dyDescent="0.2">
      <c r="A113" s="116"/>
      <c r="B113" s="117"/>
      <c r="C113" s="118" t="s">
        <v>115</v>
      </c>
      <c r="D113" s="119">
        <v>17</v>
      </c>
      <c r="E113" s="119">
        <v>18</v>
      </c>
      <c r="F113" s="120">
        <v>26</v>
      </c>
      <c r="G113" s="121">
        <v>19</v>
      </c>
      <c r="H113" s="108">
        <v>22</v>
      </c>
      <c r="I113" s="108">
        <v>22</v>
      </c>
      <c r="J113" s="108">
        <v>24</v>
      </c>
      <c r="K113" s="108">
        <v>27</v>
      </c>
      <c r="L113" s="193">
        <v>33</v>
      </c>
    </row>
    <row r="114" spans="1:12" x14ac:dyDescent="0.2">
      <c r="A114" s="116"/>
      <c r="B114" s="117"/>
      <c r="C114" s="118" t="s">
        <v>108</v>
      </c>
      <c r="D114" s="119">
        <v>11</v>
      </c>
      <c r="E114" s="119">
        <v>23</v>
      </c>
      <c r="F114" s="120">
        <v>21</v>
      </c>
      <c r="G114" s="121">
        <v>18</v>
      </c>
      <c r="H114" s="108">
        <v>16</v>
      </c>
      <c r="I114" s="108">
        <v>21</v>
      </c>
      <c r="J114" s="108">
        <v>21</v>
      </c>
      <c r="K114" s="108">
        <v>15</v>
      </c>
      <c r="L114" s="193">
        <v>3</v>
      </c>
    </row>
    <row r="115" spans="1:12" x14ac:dyDescent="0.2">
      <c r="A115" s="116"/>
      <c r="B115" s="117">
        <v>2.5</v>
      </c>
      <c r="C115" s="118" t="s">
        <v>114</v>
      </c>
      <c r="D115" s="119">
        <v>3</v>
      </c>
      <c r="E115" s="119">
        <v>6</v>
      </c>
      <c r="F115" s="120">
        <v>12</v>
      </c>
      <c r="G115" s="121">
        <v>9</v>
      </c>
      <c r="H115" s="108">
        <v>16</v>
      </c>
      <c r="I115" s="108">
        <v>11</v>
      </c>
      <c r="J115" s="108">
        <v>12</v>
      </c>
      <c r="K115" s="108">
        <v>12</v>
      </c>
      <c r="L115" s="193">
        <v>12</v>
      </c>
    </row>
    <row r="116" spans="1:12" x14ac:dyDescent="0.2">
      <c r="A116" s="116"/>
      <c r="B116" s="117"/>
      <c r="C116" s="118" t="s">
        <v>111</v>
      </c>
      <c r="D116" s="119">
        <v>1</v>
      </c>
      <c r="E116" s="119">
        <v>1</v>
      </c>
      <c r="F116" s="120"/>
      <c r="G116" s="121"/>
      <c r="H116" s="108">
        <v>1</v>
      </c>
      <c r="I116" s="108"/>
      <c r="J116" s="108"/>
      <c r="K116" s="108"/>
      <c r="L116" s="192"/>
    </row>
    <row r="117" spans="1:12" x14ac:dyDescent="0.2">
      <c r="A117" s="116"/>
      <c r="B117" s="117"/>
      <c r="C117" s="118" t="s">
        <v>109</v>
      </c>
      <c r="D117" s="119">
        <v>1</v>
      </c>
      <c r="E117" s="119">
        <v>7</v>
      </c>
      <c r="F117" s="120">
        <v>2</v>
      </c>
      <c r="G117" s="121">
        <v>3</v>
      </c>
      <c r="H117" s="108">
        <v>2</v>
      </c>
      <c r="I117" s="108">
        <v>2</v>
      </c>
      <c r="J117" s="108">
        <v>5</v>
      </c>
      <c r="K117" s="108">
        <v>3</v>
      </c>
      <c r="L117" s="193">
        <v>3</v>
      </c>
    </row>
    <row r="118" spans="1:12" x14ac:dyDescent="0.2">
      <c r="A118" s="116"/>
      <c r="B118" s="117"/>
      <c r="C118" s="118" t="s">
        <v>106</v>
      </c>
      <c r="D118" s="119">
        <v>16</v>
      </c>
      <c r="E118" s="119">
        <v>13</v>
      </c>
      <c r="F118" s="120">
        <v>19</v>
      </c>
      <c r="G118" s="121">
        <v>18</v>
      </c>
      <c r="H118" s="108">
        <v>11</v>
      </c>
      <c r="I118" s="108">
        <v>13</v>
      </c>
      <c r="J118" s="108">
        <v>9</v>
      </c>
      <c r="K118" s="108">
        <v>10</v>
      </c>
      <c r="L118" s="193">
        <v>14</v>
      </c>
    </row>
    <row r="119" spans="1:12" x14ac:dyDescent="0.2">
      <c r="A119" s="116"/>
      <c r="B119" s="117"/>
      <c r="C119" s="118" t="s">
        <v>110</v>
      </c>
      <c r="D119" s="119">
        <v>18</v>
      </c>
      <c r="E119" s="119">
        <v>28</v>
      </c>
      <c r="F119" s="120">
        <v>20</v>
      </c>
      <c r="G119" s="121">
        <v>28</v>
      </c>
      <c r="H119" s="108">
        <v>69</v>
      </c>
      <c r="I119" s="108">
        <v>66</v>
      </c>
      <c r="J119" s="108">
        <v>66</v>
      </c>
      <c r="K119" s="108">
        <v>61</v>
      </c>
      <c r="L119" s="193">
        <v>57</v>
      </c>
    </row>
    <row r="120" spans="1:12" x14ac:dyDescent="0.2">
      <c r="A120" s="116"/>
      <c r="B120" s="117"/>
      <c r="C120" s="118" t="s">
        <v>115</v>
      </c>
      <c r="D120" s="119">
        <v>2</v>
      </c>
      <c r="E120" s="119">
        <v>6</v>
      </c>
      <c r="F120" s="120">
        <v>6</v>
      </c>
      <c r="G120" s="121">
        <v>10</v>
      </c>
      <c r="H120" s="108">
        <v>10</v>
      </c>
      <c r="I120" s="108">
        <v>8</v>
      </c>
      <c r="J120" s="108">
        <v>5</v>
      </c>
      <c r="K120" s="108">
        <v>7</v>
      </c>
      <c r="L120" s="193">
        <v>7</v>
      </c>
    </row>
    <row r="121" spans="1:12" x14ac:dyDescent="0.2">
      <c r="A121" s="116" t="s">
        <v>98</v>
      </c>
      <c r="B121" s="117">
        <v>1</v>
      </c>
      <c r="C121" s="118" t="s">
        <v>116</v>
      </c>
      <c r="D121" s="119"/>
      <c r="E121" s="119"/>
      <c r="F121" s="120">
        <v>3</v>
      </c>
      <c r="G121" s="121"/>
      <c r="H121" s="108"/>
      <c r="I121" s="108"/>
      <c r="J121" s="108"/>
      <c r="K121" s="108"/>
      <c r="L121" s="108"/>
    </row>
    <row r="122" spans="1:12" x14ac:dyDescent="0.2">
      <c r="A122" s="116"/>
      <c r="B122" s="117"/>
      <c r="C122" s="118" t="s">
        <v>114</v>
      </c>
      <c r="D122" s="119">
        <v>1</v>
      </c>
      <c r="E122" s="119"/>
      <c r="F122" s="120">
        <v>2</v>
      </c>
      <c r="G122" s="121">
        <v>5</v>
      </c>
      <c r="H122" s="108">
        <v>3</v>
      </c>
      <c r="I122" s="108">
        <v>2</v>
      </c>
      <c r="J122" s="108"/>
      <c r="K122" s="108"/>
      <c r="L122" s="193">
        <v>1</v>
      </c>
    </row>
    <row r="123" spans="1:12" x14ac:dyDescent="0.2">
      <c r="A123" s="116"/>
      <c r="B123" s="117"/>
      <c r="C123" s="118" t="s">
        <v>109</v>
      </c>
      <c r="D123" s="119"/>
      <c r="E123" s="119">
        <v>1</v>
      </c>
      <c r="F123" s="120"/>
      <c r="G123" s="121"/>
      <c r="H123" s="108"/>
      <c r="I123" s="108">
        <v>1</v>
      </c>
      <c r="J123" s="108">
        <v>1</v>
      </c>
      <c r="K123" s="108">
        <v>1</v>
      </c>
      <c r="L123" s="192"/>
    </row>
    <row r="124" spans="1:12" x14ac:dyDescent="0.2">
      <c r="A124" s="116"/>
      <c r="B124" s="117"/>
      <c r="C124" s="118" t="s">
        <v>60</v>
      </c>
      <c r="D124" s="119">
        <v>30</v>
      </c>
      <c r="E124" s="119">
        <v>21</v>
      </c>
      <c r="F124" s="120">
        <v>25</v>
      </c>
      <c r="G124" s="121">
        <v>30</v>
      </c>
      <c r="H124" s="108">
        <v>26</v>
      </c>
      <c r="I124" s="108">
        <v>16</v>
      </c>
      <c r="J124" s="108">
        <v>16</v>
      </c>
      <c r="K124" s="108">
        <v>17</v>
      </c>
      <c r="L124" s="193">
        <v>16</v>
      </c>
    </row>
    <row r="125" spans="1:12" x14ac:dyDescent="0.2">
      <c r="A125" s="116"/>
      <c r="B125" s="117"/>
      <c r="C125" s="118" t="s">
        <v>112</v>
      </c>
      <c r="D125" s="119">
        <v>4</v>
      </c>
      <c r="E125" s="119">
        <v>7</v>
      </c>
      <c r="F125" s="120">
        <v>10</v>
      </c>
      <c r="G125" s="121">
        <v>5</v>
      </c>
      <c r="H125" s="108">
        <v>7</v>
      </c>
      <c r="I125" s="108">
        <v>1</v>
      </c>
      <c r="J125" s="108">
        <v>8</v>
      </c>
      <c r="K125" s="108">
        <v>4</v>
      </c>
      <c r="L125" s="192"/>
    </row>
    <row r="126" spans="1:12" x14ac:dyDescent="0.2">
      <c r="A126" s="116"/>
      <c r="B126" s="117"/>
      <c r="C126" s="118" t="s">
        <v>115</v>
      </c>
      <c r="D126" s="119">
        <v>26</v>
      </c>
      <c r="E126" s="119">
        <v>23</v>
      </c>
      <c r="F126" s="120">
        <v>18</v>
      </c>
      <c r="G126" s="121">
        <v>33</v>
      </c>
      <c r="H126" s="108">
        <v>21</v>
      </c>
      <c r="I126" s="108">
        <v>30</v>
      </c>
      <c r="J126" s="108">
        <v>27</v>
      </c>
      <c r="K126" s="108">
        <v>21</v>
      </c>
      <c r="L126" s="193">
        <v>16</v>
      </c>
    </row>
    <row r="127" spans="1:12" x14ac:dyDescent="0.2">
      <c r="A127" s="116"/>
      <c r="B127" s="117"/>
      <c r="C127" s="118" t="s">
        <v>108</v>
      </c>
      <c r="D127" s="119"/>
      <c r="E127" s="119">
        <v>5</v>
      </c>
      <c r="F127" s="120">
        <v>1</v>
      </c>
      <c r="G127" s="121">
        <v>3</v>
      </c>
      <c r="H127" s="108">
        <v>1</v>
      </c>
      <c r="I127" s="108">
        <v>3</v>
      </c>
      <c r="J127" s="108">
        <v>2</v>
      </c>
      <c r="K127" s="108"/>
      <c r="L127" s="192"/>
    </row>
    <row r="128" spans="1:12" x14ac:dyDescent="0.2">
      <c r="A128" s="116"/>
      <c r="B128" s="117">
        <v>2</v>
      </c>
      <c r="C128" s="118" t="s">
        <v>114</v>
      </c>
      <c r="D128" s="119">
        <v>47</v>
      </c>
      <c r="E128" s="119">
        <v>41</v>
      </c>
      <c r="F128" s="120">
        <v>45</v>
      </c>
      <c r="G128" s="121">
        <v>34</v>
      </c>
      <c r="H128" s="108">
        <v>30</v>
      </c>
      <c r="I128" s="108">
        <v>49</v>
      </c>
      <c r="J128" s="108">
        <v>47</v>
      </c>
      <c r="K128" s="108">
        <v>36</v>
      </c>
      <c r="L128" s="193">
        <v>43</v>
      </c>
    </row>
    <row r="129" spans="1:12" x14ac:dyDescent="0.2">
      <c r="A129" s="116"/>
      <c r="B129" s="117"/>
      <c r="C129" s="118" t="s">
        <v>107</v>
      </c>
      <c r="D129" s="119"/>
      <c r="E129" s="119"/>
      <c r="F129" s="120"/>
      <c r="G129" s="121"/>
      <c r="H129" s="108"/>
      <c r="I129" s="108"/>
      <c r="J129" s="108"/>
      <c r="K129" s="108">
        <v>2</v>
      </c>
      <c r="L129" s="192"/>
    </row>
    <row r="130" spans="1:12" x14ac:dyDescent="0.2">
      <c r="A130" s="116"/>
      <c r="B130" s="117"/>
      <c r="C130" s="118" t="s">
        <v>111</v>
      </c>
      <c r="D130" s="119">
        <v>5</v>
      </c>
      <c r="E130" s="119">
        <v>6</v>
      </c>
      <c r="F130" s="120">
        <v>15</v>
      </c>
      <c r="G130" s="121">
        <v>8</v>
      </c>
      <c r="H130" s="108">
        <v>11</v>
      </c>
      <c r="I130" s="108">
        <v>7</v>
      </c>
      <c r="J130" s="108">
        <v>7</v>
      </c>
      <c r="K130" s="108">
        <v>5</v>
      </c>
      <c r="L130" s="193">
        <v>6</v>
      </c>
    </row>
    <row r="131" spans="1:12" x14ac:dyDescent="0.2">
      <c r="A131" s="116"/>
      <c r="B131" s="117"/>
      <c r="C131" s="118" t="s">
        <v>60</v>
      </c>
      <c r="D131" s="119">
        <v>3</v>
      </c>
      <c r="E131" s="119">
        <v>6</v>
      </c>
      <c r="F131" s="120">
        <v>6</v>
      </c>
      <c r="G131" s="121">
        <v>3</v>
      </c>
      <c r="H131" s="108">
        <v>2</v>
      </c>
      <c r="I131" s="108"/>
      <c r="J131" s="108">
        <v>2</v>
      </c>
      <c r="K131" s="108"/>
      <c r="L131" s="193">
        <v>1</v>
      </c>
    </row>
    <row r="132" spans="1:12" x14ac:dyDescent="0.2">
      <c r="A132" s="116"/>
      <c r="B132" s="117"/>
      <c r="C132" s="118" t="s">
        <v>115</v>
      </c>
      <c r="D132" s="119">
        <v>28</v>
      </c>
      <c r="E132" s="119">
        <v>28</v>
      </c>
      <c r="F132" s="120">
        <v>23</v>
      </c>
      <c r="G132" s="121">
        <v>25</v>
      </c>
      <c r="H132" s="108">
        <v>38</v>
      </c>
      <c r="I132" s="108">
        <v>34</v>
      </c>
      <c r="J132" s="108">
        <v>35</v>
      </c>
      <c r="K132" s="108">
        <v>35</v>
      </c>
      <c r="L132" s="193">
        <v>27</v>
      </c>
    </row>
    <row r="133" spans="1:12" x14ac:dyDescent="0.2">
      <c r="A133" s="116"/>
      <c r="B133" s="117"/>
      <c r="C133" s="118" t="s">
        <v>108</v>
      </c>
      <c r="D133" s="119">
        <v>28</v>
      </c>
      <c r="E133" s="119">
        <v>9</v>
      </c>
      <c r="F133" s="120">
        <v>25</v>
      </c>
      <c r="G133" s="121">
        <v>17</v>
      </c>
      <c r="H133" s="108">
        <v>5</v>
      </c>
      <c r="I133" s="108">
        <v>20</v>
      </c>
      <c r="J133" s="108">
        <v>16</v>
      </c>
      <c r="K133" s="108">
        <v>17</v>
      </c>
      <c r="L133" s="193">
        <v>13</v>
      </c>
    </row>
    <row r="134" spans="1:12" x14ac:dyDescent="0.2">
      <c r="A134" s="116"/>
      <c r="B134" s="117">
        <v>2.5</v>
      </c>
      <c r="C134" s="118" t="s">
        <v>109</v>
      </c>
      <c r="D134" s="119">
        <v>20</v>
      </c>
      <c r="E134" s="119">
        <v>10</v>
      </c>
      <c r="F134" s="120">
        <v>10</v>
      </c>
      <c r="G134" s="121">
        <v>9</v>
      </c>
      <c r="H134" s="108">
        <v>5</v>
      </c>
      <c r="I134" s="108">
        <v>8</v>
      </c>
      <c r="J134" s="108">
        <v>9</v>
      </c>
      <c r="K134" s="108">
        <v>13</v>
      </c>
      <c r="L134" s="193">
        <v>10</v>
      </c>
    </row>
    <row r="135" spans="1:12" x14ac:dyDescent="0.2">
      <c r="A135" s="51"/>
      <c r="B135" s="51"/>
      <c r="C135" s="118" t="s">
        <v>107</v>
      </c>
      <c r="D135" s="51"/>
      <c r="E135" s="51"/>
      <c r="F135" s="51"/>
      <c r="G135" s="51"/>
      <c r="H135" s="108"/>
      <c r="I135" s="108"/>
      <c r="J135" s="108"/>
      <c r="K135" s="108"/>
      <c r="L135" s="108"/>
    </row>
    <row r="136" spans="1:12" x14ac:dyDescent="0.2">
      <c r="A136" s="116" t="s">
        <v>97</v>
      </c>
      <c r="B136" s="117">
        <v>1</v>
      </c>
      <c r="C136" s="118" t="s">
        <v>114</v>
      </c>
      <c r="D136" s="119">
        <v>2</v>
      </c>
      <c r="E136" s="119">
        <v>9</v>
      </c>
      <c r="F136" s="120">
        <v>5</v>
      </c>
      <c r="G136" s="121">
        <v>11</v>
      </c>
      <c r="H136" s="108">
        <v>3</v>
      </c>
      <c r="I136" s="108">
        <v>6</v>
      </c>
      <c r="J136" s="108">
        <v>8</v>
      </c>
      <c r="K136" s="108">
        <v>5</v>
      </c>
      <c r="L136" s="108">
        <v>3</v>
      </c>
    </row>
    <row r="137" spans="1:12" x14ac:dyDescent="0.2">
      <c r="A137" s="116"/>
      <c r="B137" s="117"/>
      <c r="C137" s="118" t="s">
        <v>60</v>
      </c>
      <c r="D137" s="119">
        <v>14</v>
      </c>
      <c r="E137" s="119">
        <v>28</v>
      </c>
      <c r="F137" s="120">
        <v>31</v>
      </c>
      <c r="G137" s="121">
        <v>6</v>
      </c>
      <c r="H137" s="108">
        <v>28</v>
      </c>
      <c r="I137" s="108">
        <v>12</v>
      </c>
      <c r="J137" s="108">
        <v>12</v>
      </c>
      <c r="K137" s="108">
        <v>9</v>
      </c>
      <c r="L137" s="108">
        <v>6</v>
      </c>
    </row>
    <row r="138" spans="1:12" x14ac:dyDescent="0.2">
      <c r="A138" s="116"/>
      <c r="B138" s="117"/>
      <c r="C138" s="118" t="s">
        <v>112</v>
      </c>
      <c r="D138" s="119">
        <v>14</v>
      </c>
      <c r="E138" s="119">
        <v>11</v>
      </c>
      <c r="F138" s="120">
        <v>17</v>
      </c>
      <c r="G138" s="121">
        <v>5</v>
      </c>
      <c r="H138" s="108">
        <v>9</v>
      </c>
      <c r="I138" s="108">
        <v>15</v>
      </c>
      <c r="J138" s="108">
        <v>9</v>
      </c>
      <c r="K138" s="108">
        <v>20</v>
      </c>
      <c r="L138" s="108">
        <v>14</v>
      </c>
    </row>
    <row r="139" spans="1:12" x14ac:dyDescent="0.2">
      <c r="A139" s="116"/>
      <c r="B139" s="117"/>
      <c r="C139" s="118" t="s">
        <v>115</v>
      </c>
      <c r="D139" s="119">
        <v>72</v>
      </c>
      <c r="E139" s="119">
        <v>87</v>
      </c>
      <c r="F139" s="120">
        <v>87</v>
      </c>
      <c r="G139" s="121">
        <v>45</v>
      </c>
      <c r="H139" s="108">
        <v>95</v>
      </c>
      <c r="I139" s="108">
        <v>91</v>
      </c>
      <c r="J139" s="108">
        <v>69</v>
      </c>
      <c r="K139" s="108">
        <v>66</v>
      </c>
      <c r="L139" s="108">
        <v>65</v>
      </c>
    </row>
    <row r="140" spans="1:12" x14ac:dyDescent="0.2">
      <c r="A140" s="116"/>
      <c r="B140" s="117"/>
      <c r="C140" s="118" t="s">
        <v>108</v>
      </c>
      <c r="D140" s="119">
        <v>23</v>
      </c>
      <c r="E140" s="119">
        <v>40</v>
      </c>
      <c r="F140" s="120">
        <v>20</v>
      </c>
      <c r="G140" s="121">
        <v>20</v>
      </c>
      <c r="H140" s="108">
        <v>25</v>
      </c>
      <c r="I140" s="108">
        <v>10</v>
      </c>
      <c r="J140" s="108">
        <v>38</v>
      </c>
      <c r="K140" s="108">
        <v>2</v>
      </c>
      <c r="L140" s="108">
        <v>20</v>
      </c>
    </row>
    <row r="141" spans="1:12" x14ac:dyDescent="0.2">
      <c r="A141" s="116"/>
      <c r="B141" s="117"/>
      <c r="C141" s="118" t="s">
        <v>113</v>
      </c>
      <c r="D141" s="119"/>
      <c r="E141" s="119"/>
      <c r="F141" s="120">
        <v>1</v>
      </c>
      <c r="G141" s="121"/>
      <c r="H141" s="108"/>
      <c r="I141" s="108"/>
      <c r="J141" s="108"/>
      <c r="K141" s="108"/>
      <c r="L141" s="108"/>
    </row>
    <row r="142" spans="1:12" x14ac:dyDescent="0.2">
      <c r="A142" s="116"/>
      <c r="B142" s="117">
        <v>2</v>
      </c>
      <c r="C142" s="118" t="s">
        <v>114</v>
      </c>
      <c r="D142" s="119">
        <v>34</v>
      </c>
      <c r="E142" s="119">
        <v>50</v>
      </c>
      <c r="F142" s="120">
        <v>54</v>
      </c>
      <c r="G142" s="121">
        <v>43</v>
      </c>
      <c r="H142" s="108">
        <v>51</v>
      </c>
      <c r="I142" s="108">
        <v>46</v>
      </c>
      <c r="J142" s="108">
        <v>64</v>
      </c>
      <c r="K142" s="108">
        <v>66</v>
      </c>
      <c r="L142" s="108">
        <v>48</v>
      </c>
    </row>
    <row r="143" spans="1:12" x14ac:dyDescent="0.2">
      <c r="A143" s="116"/>
      <c r="B143" s="117"/>
      <c r="C143" s="118" t="s">
        <v>111</v>
      </c>
      <c r="D143" s="119">
        <v>2</v>
      </c>
      <c r="E143" s="119">
        <v>4</v>
      </c>
      <c r="F143" s="120">
        <v>6</v>
      </c>
      <c r="G143" s="121">
        <v>3</v>
      </c>
      <c r="H143" s="108">
        <v>7</v>
      </c>
      <c r="I143" s="108">
        <v>2</v>
      </c>
      <c r="J143" s="108">
        <v>2</v>
      </c>
      <c r="K143" s="108">
        <v>8</v>
      </c>
      <c r="L143" s="108">
        <v>1</v>
      </c>
    </row>
    <row r="144" spans="1:12" x14ac:dyDescent="0.2">
      <c r="A144" s="116"/>
      <c r="B144" s="117"/>
      <c r="C144" s="118" t="s">
        <v>109</v>
      </c>
      <c r="D144" s="119">
        <v>8</v>
      </c>
      <c r="E144" s="119">
        <v>18</v>
      </c>
      <c r="F144" s="120">
        <v>15</v>
      </c>
      <c r="G144" s="121">
        <v>15</v>
      </c>
      <c r="H144" s="108">
        <v>1</v>
      </c>
      <c r="I144" s="108"/>
      <c r="J144" s="108"/>
      <c r="K144" s="108"/>
      <c r="L144" s="108"/>
    </row>
    <row r="145" spans="1:12" x14ac:dyDescent="0.2">
      <c r="A145" s="116"/>
      <c r="B145" s="117"/>
      <c r="C145" s="118" t="s">
        <v>107</v>
      </c>
      <c r="D145" s="119">
        <v>3</v>
      </c>
      <c r="E145" s="119">
        <v>6</v>
      </c>
      <c r="F145" s="120">
        <v>2</v>
      </c>
      <c r="G145" s="121">
        <v>4</v>
      </c>
      <c r="H145" s="108"/>
      <c r="I145" s="108"/>
      <c r="J145" s="108"/>
      <c r="K145" s="108">
        <v>7</v>
      </c>
      <c r="L145" s="108"/>
    </row>
    <row r="146" spans="1:12" x14ac:dyDescent="0.2">
      <c r="A146" s="116"/>
      <c r="B146" s="117"/>
      <c r="C146" s="118" t="s">
        <v>106</v>
      </c>
      <c r="D146" s="119">
        <v>8</v>
      </c>
      <c r="E146" s="119">
        <v>8</v>
      </c>
      <c r="F146" s="120">
        <v>13</v>
      </c>
      <c r="G146" s="121">
        <v>9</v>
      </c>
      <c r="H146" s="108">
        <v>5</v>
      </c>
      <c r="I146" s="108">
        <v>10</v>
      </c>
      <c r="J146" s="108">
        <v>4</v>
      </c>
      <c r="K146" s="108"/>
      <c r="L146" s="108">
        <v>7</v>
      </c>
    </row>
    <row r="147" spans="1:12" x14ac:dyDescent="0.2">
      <c r="A147" s="116"/>
      <c r="B147" s="117"/>
      <c r="C147" s="118" t="s">
        <v>110</v>
      </c>
      <c r="D147" s="119">
        <v>12</v>
      </c>
      <c r="E147" s="119">
        <v>7</v>
      </c>
      <c r="F147" s="120">
        <v>7</v>
      </c>
      <c r="G147" s="121">
        <v>1</v>
      </c>
      <c r="H147" s="108">
        <v>3</v>
      </c>
      <c r="I147" s="108">
        <v>2</v>
      </c>
      <c r="J147" s="108">
        <v>7</v>
      </c>
      <c r="K147" s="108">
        <v>4</v>
      </c>
      <c r="L147" s="108">
        <v>6</v>
      </c>
    </row>
    <row r="148" spans="1:12" x14ac:dyDescent="0.2">
      <c r="A148" s="116"/>
      <c r="B148" s="117"/>
      <c r="C148" s="118" t="s">
        <v>115</v>
      </c>
      <c r="D148" s="119">
        <v>10</v>
      </c>
      <c r="E148" s="119">
        <v>17</v>
      </c>
      <c r="F148" s="120">
        <v>17</v>
      </c>
      <c r="G148" s="121">
        <v>15</v>
      </c>
      <c r="H148" s="108">
        <v>33</v>
      </c>
      <c r="I148" s="108">
        <v>44</v>
      </c>
      <c r="J148" s="108">
        <v>51</v>
      </c>
      <c r="K148" s="108">
        <v>16</v>
      </c>
      <c r="L148" s="108">
        <v>29</v>
      </c>
    </row>
    <row r="149" spans="1:12" x14ac:dyDescent="0.2">
      <c r="A149" s="116"/>
      <c r="B149" s="117"/>
      <c r="C149" s="118" t="s">
        <v>108</v>
      </c>
      <c r="D149" s="119">
        <v>29</v>
      </c>
      <c r="E149" s="119">
        <v>37</v>
      </c>
      <c r="F149" s="120">
        <v>36</v>
      </c>
      <c r="G149" s="121">
        <v>15</v>
      </c>
      <c r="H149" s="108">
        <v>57</v>
      </c>
      <c r="I149" s="108">
        <v>36</v>
      </c>
      <c r="J149" s="108">
        <v>60</v>
      </c>
      <c r="K149" s="108">
        <v>51</v>
      </c>
      <c r="L149" s="108">
        <v>46</v>
      </c>
    </row>
    <row r="150" spans="1:12" x14ac:dyDescent="0.2">
      <c r="A150" s="116"/>
      <c r="B150" s="117">
        <v>2.5</v>
      </c>
      <c r="C150" s="118" t="s">
        <v>109</v>
      </c>
      <c r="D150" s="119">
        <v>3</v>
      </c>
      <c r="E150" s="119">
        <v>3</v>
      </c>
      <c r="F150" s="120">
        <v>8</v>
      </c>
      <c r="G150" s="121">
        <v>10</v>
      </c>
      <c r="H150" s="108">
        <v>5</v>
      </c>
      <c r="I150" s="108">
        <v>8</v>
      </c>
      <c r="J150" s="108">
        <v>7</v>
      </c>
      <c r="K150" s="108">
        <v>5</v>
      </c>
      <c r="L150" s="108">
        <v>3</v>
      </c>
    </row>
    <row r="151" spans="1:12" x14ac:dyDescent="0.2">
      <c r="A151" s="116"/>
      <c r="B151" s="117"/>
      <c r="C151" s="118" t="s">
        <v>107</v>
      </c>
      <c r="D151" s="119">
        <v>10</v>
      </c>
      <c r="E151" s="119">
        <v>78</v>
      </c>
      <c r="F151" s="120">
        <v>86</v>
      </c>
      <c r="G151" s="121">
        <v>92</v>
      </c>
      <c r="H151" s="108">
        <v>91</v>
      </c>
      <c r="I151" s="108">
        <v>97</v>
      </c>
      <c r="J151" s="108">
        <v>110</v>
      </c>
      <c r="K151" s="108">
        <v>118</v>
      </c>
      <c r="L151" s="108">
        <v>113</v>
      </c>
    </row>
    <row r="152" spans="1:12" x14ac:dyDescent="0.2">
      <c r="A152" s="116"/>
      <c r="B152" s="117"/>
      <c r="C152" s="118" t="s">
        <v>110</v>
      </c>
      <c r="D152" s="119"/>
      <c r="E152" s="119"/>
      <c r="F152" s="120"/>
      <c r="G152" s="121">
        <v>2</v>
      </c>
      <c r="H152" s="108">
        <v>1</v>
      </c>
      <c r="I152" s="108"/>
      <c r="J152" s="108">
        <v>3</v>
      </c>
      <c r="K152" s="108">
        <v>1</v>
      </c>
      <c r="L152" s="108"/>
    </row>
    <row r="153" spans="1:12" x14ac:dyDescent="0.2">
      <c r="A153" s="116"/>
      <c r="B153" s="117"/>
      <c r="C153" s="118" t="s">
        <v>114</v>
      </c>
      <c r="D153" s="119"/>
      <c r="E153" s="119"/>
      <c r="F153" s="120"/>
      <c r="G153" s="121"/>
      <c r="H153" s="108"/>
      <c r="I153" s="108"/>
      <c r="J153" s="108"/>
      <c r="K153" s="108">
        <v>17</v>
      </c>
      <c r="L153" s="108">
        <v>10</v>
      </c>
    </row>
    <row r="154" spans="1:12" x14ac:dyDescent="0.2">
      <c r="A154" s="116" t="s">
        <v>102</v>
      </c>
      <c r="B154" s="117">
        <v>2</v>
      </c>
      <c r="C154" s="118" t="s">
        <v>110</v>
      </c>
      <c r="D154" s="119">
        <v>3</v>
      </c>
      <c r="E154" s="119">
        <v>2</v>
      </c>
      <c r="F154" s="120"/>
      <c r="G154" s="121">
        <v>5</v>
      </c>
      <c r="H154" s="108">
        <v>4</v>
      </c>
      <c r="I154" s="108">
        <v>3</v>
      </c>
      <c r="J154" s="108">
        <v>1</v>
      </c>
      <c r="K154" s="108">
        <v>1</v>
      </c>
      <c r="L154" s="108"/>
    </row>
    <row r="155" spans="1:12" x14ac:dyDescent="0.2">
      <c r="A155" s="116"/>
      <c r="B155" s="117"/>
      <c r="C155" s="118" t="s">
        <v>108</v>
      </c>
      <c r="D155" s="119">
        <v>4</v>
      </c>
      <c r="E155" s="119">
        <v>6</v>
      </c>
      <c r="F155" s="120">
        <v>12</v>
      </c>
      <c r="G155" s="121">
        <v>15</v>
      </c>
      <c r="H155" s="108">
        <v>12</v>
      </c>
      <c r="I155" s="108">
        <v>16</v>
      </c>
      <c r="J155" s="108">
        <v>11</v>
      </c>
      <c r="K155" s="108">
        <v>13</v>
      </c>
      <c r="L155" s="108">
        <v>12</v>
      </c>
    </row>
    <row r="156" spans="1:12" x14ac:dyDescent="0.2">
      <c r="A156" s="51"/>
      <c r="B156" s="51"/>
      <c r="C156" s="118" t="s">
        <v>113</v>
      </c>
      <c r="D156" s="51"/>
      <c r="E156" s="51"/>
      <c r="F156" s="51"/>
      <c r="G156" s="51"/>
      <c r="H156" s="108"/>
      <c r="I156" s="108"/>
      <c r="J156" s="108"/>
      <c r="K156" s="108"/>
      <c r="L156" s="108">
        <v>1</v>
      </c>
    </row>
    <row r="157" spans="1:12" x14ac:dyDescent="0.2">
      <c r="A157" s="116" t="s">
        <v>104</v>
      </c>
      <c r="B157" s="117">
        <v>2</v>
      </c>
      <c r="C157" s="118" t="s">
        <v>108</v>
      </c>
      <c r="D157" s="119">
        <v>18</v>
      </c>
      <c r="E157" s="119"/>
      <c r="F157" s="120">
        <v>5</v>
      </c>
      <c r="G157" s="121">
        <v>7</v>
      </c>
      <c r="H157" s="108">
        <v>11</v>
      </c>
      <c r="I157" s="108">
        <v>5</v>
      </c>
      <c r="J157" s="108">
        <v>7</v>
      </c>
      <c r="K157" s="108">
        <v>9</v>
      </c>
      <c r="L157" s="108">
        <v>12</v>
      </c>
    </row>
    <row r="158" spans="1:12" x14ac:dyDescent="0.2">
      <c r="A158" s="116" t="s">
        <v>197</v>
      </c>
      <c r="B158" s="117">
        <v>1</v>
      </c>
      <c r="C158" s="118" t="s">
        <v>113</v>
      </c>
      <c r="D158" s="119"/>
      <c r="E158" s="119"/>
      <c r="F158" s="120"/>
      <c r="G158" s="121"/>
      <c r="H158" s="108"/>
      <c r="I158" s="108"/>
      <c r="J158" s="108"/>
      <c r="K158" s="108">
        <v>3</v>
      </c>
      <c r="L158" s="108">
        <v>9</v>
      </c>
    </row>
    <row r="159" spans="1:12" x14ac:dyDescent="0.2">
      <c r="A159" s="116" t="s">
        <v>105</v>
      </c>
      <c r="B159" s="117">
        <v>1</v>
      </c>
      <c r="C159" s="118" t="s">
        <v>115</v>
      </c>
      <c r="D159" s="119">
        <v>7</v>
      </c>
      <c r="E159" s="119">
        <v>4</v>
      </c>
      <c r="F159" s="120">
        <v>3</v>
      </c>
      <c r="G159" s="121">
        <v>6</v>
      </c>
      <c r="H159" s="108">
        <v>9</v>
      </c>
      <c r="I159" s="108">
        <v>9</v>
      </c>
      <c r="J159" s="108">
        <v>5</v>
      </c>
      <c r="K159" s="108">
        <v>4</v>
      </c>
      <c r="L159" s="108">
        <v>9</v>
      </c>
    </row>
    <row r="160" spans="1:12" x14ac:dyDescent="0.2">
      <c r="A160" s="85" t="s">
        <v>23</v>
      </c>
      <c r="B160" s="117">
        <v>1</v>
      </c>
      <c r="C160" s="118" t="s">
        <v>115</v>
      </c>
      <c r="D160" s="51"/>
      <c r="E160" s="51"/>
      <c r="F160" s="51"/>
      <c r="G160" s="51"/>
      <c r="H160" s="108"/>
      <c r="I160" s="108"/>
      <c r="J160" s="108"/>
      <c r="K160" s="108"/>
      <c r="L160" s="108">
        <v>8</v>
      </c>
    </row>
    <row r="161" spans="1:12" x14ac:dyDescent="0.2">
      <c r="A161" s="200" t="s">
        <v>27</v>
      </c>
      <c r="B161" s="201"/>
      <c r="C161" s="202"/>
      <c r="D161" s="203">
        <v>2016</v>
      </c>
      <c r="E161" s="203">
        <v>2407</v>
      </c>
      <c r="F161" s="204">
        <v>2569</v>
      </c>
      <c r="G161" s="205">
        <v>2611</v>
      </c>
      <c r="H161" s="206">
        <v>2521</v>
      </c>
      <c r="I161" s="206">
        <v>2568</v>
      </c>
      <c r="J161" s="206">
        <v>2726</v>
      </c>
      <c r="K161" s="206">
        <v>2569</v>
      </c>
      <c r="L161" s="206">
        <v>2636</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0"/>
  <sheetViews>
    <sheetView showGridLines="0" topLeftCell="A3" workbookViewId="0">
      <selection activeCell="A21" sqref="A21"/>
    </sheetView>
  </sheetViews>
  <sheetFormatPr defaultRowHeight="15" x14ac:dyDescent="0.2"/>
  <cols>
    <col min="1" max="1" width="25.77734375" customWidth="1"/>
    <col min="2" max="2" width="9.109375" customWidth="1"/>
    <col min="3" max="3" width="24.33203125" customWidth="1"/>
    <col min="4" max="12" width="8.77734375" customWidth="1"/>
  </cols>
  <sheetData>
    <row r="1" spans="1:12" ht="15.75" x14ac:dyDescent="0.25">
      <c r="B1" s="9"/>
      <c r="C1" s="9"/>
      <c r="D1" s="9"/>
      <c r="E1" s="9"/>
    </row>
    <row r="2" spans="1:12" ht="15.75" x14ac:dyDescent="0.25">
      <c r="A2" s="1" t="s">
        <v>240</v>
      </c>
      <c r="B2" s="9"/>
      <c r="C2" s="9"/>
      <c r="D2" s="2"/>
      <c r="E2" s="9"/>
      <c r="H2" s="66" t="str">
        <f ca="1">MID(CELL("filename",H2),FIND("]",CELL("filename",H2))+1,255)</f>
        <v>3.0</v>
      </c>
    </row>
    <row r="3" spans="1:12" ht="15.75" customHeight="1" x14ac:dyDescent="0.25">
      <c r="A3" s="2"/>
      <c r="B3" s="9"/>
      <c r="C3" s="9"/>
      <c r="D3" s="9"/>
      <c r="E3" s="9"/>
      <c r="F3" s="1"/>
    </row>
    <row r="6" spans="1:12" ht="24.75" thickBot="1" x14ac:dyDescent="0.25">
      <c r="A6" s="129" t="s">
        <v>90</v>
      </c>
      <c r="B6" s="130" t="s">
        <v>117</v>
      </c>
      <c r="C6" s="130" t="s">
        <v>130</v>
      </c>
      <c r="D6" s="130" t="s">
        <v>198</v>
      </c>
      <c r="E6" s="130" t="s">
        <v>168</v>
      </c>
      <c r="F6" s="130" t="s">
        <v>44</v>
      </c>
      <c r="G6" s="130" t="s">
        <v>88</v>
      </c>
      <c r="H6" s="130" t="s">
        <v>140</v>
      </c>
      <c r="I6" s="130" t="s">
        <v>158</v>
      </c>
      <c r="J6" s="130" t="s">
        <v>160</v>
      </c>
      <c r="K6" s="130" t="s">
        <v>184</v>
      </c>
      <c r="L6" s="130" t="s">
        <v>228</v>
      </c>
    </row>
    <row r="7" spans="1:12" ht="15.75" thickTop="1" x14ac:dyDescent="0.2">
      <c r="A7" s="116" t="s">
        <v>99</v>
      </c>
      <c r="B7" s="117">
        <v>2</v>
      </c>
      <c r="C7" s="118" t="s">
        <v>108</v>
      </c>
      <c r="D7" s="119">
        <v>42</v>
      </c>
      <c r="E7" s="119">
        <v>2</v>
      </c>
      <c r="F7" s="120">
        <v>51</v>
      </c>
      <c r="G7" s="121">
        <v>38</v>
      </c>
      <c r="H7" s="131">
        <v>37</v>
      </c>
      <c r="I7" s="131">
        <v>56</v>
      </c>
      <c r="J7" s="131">
        <v>34</v>
      </c>
      <c r="K7" s="131">
        <v>38</v>
      </c>
      <c r="L7" s="131">
        <v>23</v>
      </c>
    </row>
    <row r="8" spans="1:12" ht="25.5" x14ac:dyDescent="0.2">
      <c r="A8" s="116"/>
      <c r="B8" s="117">
        <v>2.5</v>
      </c>
      <c r="C8" s="118" t="s">
        <v>109</v>
      </c>
      <c r="D8" s="119">
        <v>1</v>
      </c>
      <c r="E8" s="119"/>
      <c r="F8" s="120">
        <v>9</v>
      </c>
      <c r="G8" s="121">
        <v>1</v>
      </c>
      <c r="H8" s="108">
        <v>5</v>
      </c>
      <c r="I8" s="131"/>
      <c r="J8" s="131"/>
      <c r="K8" s="131"/>
      <c r="L8" s="131"/>
    </row>
    <row r="9" spans="1:12" x14ac:dyDescent="0.2">
      <c r="A9" s="116" t="s">
        <v>197</v>
      </c>
      <c r="B9" s="117">
        <v>1</v>
      </c>
      <c r="C9" s="118" t="s">
        <v>113</v>
      </c>
      <c r="D9" s="119"/>
      <c r="E9" s="119"/>
      <c r="F9" s="120"/>
      <c r="G9" s="121"/>
      <c r="H9" s="131"/>
      <c r="I9" s="131"/>
      <c r="J9" s="131">
        <v>2</v>
      </c>
      <c r="K9" s="131"/>
      <c r="L9" s="131">
        <v>2</v>
      </c>
    </row>
    <row r="10" spans="1:12" x14ac:dyDescent="0.2">
      <c r="A10" s="116" t="s">
        <v>7</v>
      </c>
      <c r="B10" s="117">
        <v>2</v>
      </c>
      <c r="C10" s="118" t="s">
        <v>108</v>
      </c>
      <c r="D10" s="119"/>
      <c r="E10" s="119"/>
      <c r="F10" s="120"/>
      <c r="G10" s="121"/>
      <c r="H10" s="131"/>
      <c r="I10" s="131"/>
      <c r="J10" s="131"/>
      <c r="K10" s="131">
        <v>4</v>
      </c>
      <c r="L10" s="131">
        <v>16</v>
      </c>
    </row>
    <row r="11" spans="1:12" x14ac:dyDescent="0.2">
      <c r="A11" s="116" t="s">
        <v>35</v>
      </c>
      <c r="B11" s="117">
        <v>2.5</v>
      </c>
      <c r="C11" s="118" t="s">
        <v>114</v>
      </c>
      <c r="D11" s="119"/>
      <c r="E11" s="119">
        <v>1</v>
      </c>
      <c r="F11" s="120"/>
      <c r="G11" s="121"/>
      <c r="H11" s="85"/>
      <c r="I11" s="85"/>
      <c r="J11" s="85"/>
      <c r="K11" s="131">
        <v>15</v>
      </c>
      <c r="L11" s="131">
        <v>22</v>
      </c>
    </row>
    <row r="12" spans="1:12" x14ac:dyDescent="0.2">
      <c r="A12" s="116"/>
      <c r="B12" s="117"/>
      <c r="C12" s="118" t="s">
        <v>115</v>
      </c>
      <c r="D12" s="119">
        <v>5</v>
      </c>
      <c r="E12" s="119">
        <v>7</v>
      </c>
      <c r="F12" s="120"/>
      <c r="G12" s="121"/>
      <c r="H12" s="131"/>
      <c r="I12" s="131">
        <v>1</v>
      </c>
      <c r="J12" s="131"/>
      <c r="K12" s="131"/>
      <c r="L12" s="131"/>
    </row>
    <row r="13" spans="1:12" x14ac:dyDescent="0.2">
      <c r="A13" s="116" t="s">
        <v>96</v>
      </c>
      <c r="B13" s="117">
        <v>1</v>
      </c>
      <c r="C13" s="118" t="s">
        <v>60</v>
      </c>
      <c r="D13" s="119"/>
      <c r="E13" s="119">
        <v>19</v>
      </c>
      <c r="F13" s="120">
        <v>4</v>
      </c>
      <c r="G13" s="121"/>
      <c r="H13" s="85"/>
      <c r="I13" s="85"/>
      <c r="J13" s="85"/>
      <c r="K13" s="131"/>
      <c r="L13" s="131"/>
    </row>
    <row r="14" spans="1:12" x14ac:dyDescent="0.2">
      <c r="A14" s="116"/>
      <c r="B14" s="117">
        <v>2</v>
      </c>
      <c r="C14" s="118" t="s">
        <v>108</v>
      </c>
      <c r="D14" s="119"/>
      <c r="E14" s="119"/>
      <c r="F14" s="120"/>
      <c r="G14" s="121"/>
      <c r="H14" s="131">
        <v>1</v>
      </c>
      <c r="I14" s="131">
        <v>1</v>
      </c>
      <c r="J14" s="131"/>
      <c r="K14" s="131">
        <v>1</v>
      </c>
      <c r="L14" s="131">
        <v>1</v>
      </c>
    </row>
    <row r="15" spans="1:12" x14ac:dyDescent="0.2">
      <c r="A15" s="116" t="s">
        <v>94</v>
      </c>
      <c r="B15" s="117">
        <v>2</v>
      </c>
      <c r="C15" s="118" t="s">
        <v>114</v>
      </c>
      <c r="D15" s="119">
        <v>14</v>
      </c>
      <c r="E15" s="119">
        <v>17</v>
      </c>
      <c r="F15" s="120">
        <v>12</v>
      </c>
      <c r="G15" s="121"/>
      <c r="H15" s="85"/>
      <c r="I15" s="85"/>
      <c r="J15" s="85"/>
      <c r="K15" s="131"/>
      <c r="L15" s="131"/>
    </row>
    <row r="16" spans="1:12" x14ac:dyDescent="0.2">
      <c r="A16" s="116"/>
      <c r="B16" s="117">
        <v>2.5</v>
      </c>
      <c r="C16" s="118" t="s">
        <v>114</v>
      </c>
      <c r="D16" s="119">
        <v>2</v>
      </c>
      <c r="E16" s="119">
        <v>13</v>
      </c>
      <c r="F16" s="120">
        <v>6</v>
      </c>
      <c r="G16" s="121">
        <v>3</v>
      </c>
      <c r="H16" s="131">
        <v>2</v>
      </c>
      <c r="I16" s="131"/>
      <c r="J16" s="131"/>
      <c r="K16" s="131"/>
      <c r="L16" s="131"/>
    </row>
    <row r="17" spans="1:12" x14ac:dyDescent="0.2">
      <c r="A17" s="116"/>
      <c r="B17" s="117"/>
      <c r="C17" s="118" t="s">
        <v>110</v>
      </c>
      <c r="D17" s="119">
        <v>6</v>
      </c>
      <c r="E17" s="119">
        <v>7</v>
      </c>
      <c r="F17" s="120">
        <v>3</v>
      </c>
      <c r="G17" s="121">
        <v>6</v>
      </c>
      <c r="H17" s="131">
        <v>1</v>
      </c>
      <c r="I17" s="131"/>
      <c r="J17" s="131"/>
      <c r="K17" s="131"/>
      <c r="L17" s="131"/>
    </row>
    <row r="18" spans="1:12" x14ac:dyDescent="0.2">
      <c r="A18" s="116"/>
      <c r="B18" s="117"/>
      <c r="C18" s="118" t="s">
        <v>115</v>
      </c>
      <c r="D18" s="119"/>
      <c r="E18" s="119"/>
      <c r="F18" s="120">
        <v>3</v>
      </c>
      <c r="G18" s="121">
        <v>2</v>
      </c>
      <c r="H18" s="85"/>
      <c r="I18" s="85"/>
      <c r="J18" s="85"/>
      <c r="K18" s="131"/>
      <c r="L18" s="131"/>
    </row>
    <row r="19" spans="1:12" x14ac:dyDescent="0.2">
      <c r="A19" s="116" t="s">
        <v>102</v>
      </c>
      <c r="B19" s="117">
        <v>2</v>
      </c>
      <c r="C19" s="118" t="s">
        <v>108</v>
      </c>
      <c r="D19" s="119">
        <v>21</v>
      </c>
      <c r="E19" s="119">
        <v>12</v>
      </c>
      <c r="F19" s="120">
        <v>14</v>
      </c>
      <c r="G19" s="121">
        <v>13</v>
      </c>
      <c r="H19" s="131">
        <v>14</v>
      </c>
      <c r="I19" s="131">
        <v>10</v>
      </c>
      <c r="J19" s="131">
        <v>11</v>
      </c>
      <c r="K19" s="131">
        <v>16</v>
      </c>
      <c r="L19" s="131">
        <v>23</v>
      </c>
    </row>
    <row r="20" spans="1:12" x14ac:dyDescent="0.2">
      <c r="A20" s="122" t="s">
        <v>27</v>
      </c>
      <c r="B20" s="123"/>
      <c r="C20" s="124"/>
      <c r="D20" s="125">
        <v>91</v>
      </c>
      <c r="E20" s="125">
        <v>78</v>
      </c>
      <c r="F20" s="126">
        <v>102</v>
      </c>
      <c r="G20" s="127">
        <v>63</v>
      </c>
      <c r="H20" s="128">
        <v>60</v>
      </c>
      <c r="I20" s="128">
        <v>68</v>
      </c>
      <c r="J20" s="128">
        <v>47</v>
      </c>
      <c r="K20" s="132">
        <v>74</v>
      </c>
      <c r="L20" s="132">
        <v>87</v>
      </c>
    </row>
  </sheetData>
  <pageMargins left="0.7" right="0.7" top="0.75" bottom="0.75" header="0.3" footer="0.3"/>
  <pageSetup paperSize="9" orientation="portrait" r:id="rId1"/>
  <tableParts count="1">
    <tablePart r:id="rId2"/>
  </tablePart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
  <sheetViews>
    <sheetView showGridLines="0" workbookViewId="0">
      <selection activeCell="A18" sqref="A18"/>
    </sheetView>
  </sheetViews>
  <sheetFormatPr defaultRowHeight="15" x14ac:dyDescent="0.2"/>
  <cols>
    <col min="1" max="1" width="25.77734375" customWidth="1"/>
    <col min="3" max="11" width="8.77734375" customWidth="1"/>
  </cols>
  <sheetData>
    <row r="1" spans="1:14" ht="15.75" x14ac:dyDescent="0.25">
      <c r="B1" s="9"/>
      <c r="C1" s="9"/>
      <c r="D1" s="9"/>
      <c r="E1" s="9"/>
    </row>
    <row r="2" spans="1:14" ht="15.75" x14ac:dyDescent="0.25">
      <c r="A2" s="1" t="str">
        <f ca="1">"Table "&amp;H2&amp;": "&amp;VLOOKUP(VALUE(H2),'Table Index'!$A$5:$B$25,2,FALSE)</f>
        <v>Table 3.1: Te Reo research completions 2010-2018</v>
      </c>
      <c r="B2" s="9"/>
      <c r="C2" s="9"/>
      <c r="D2" s="2"/>
      <c r="E2" s="9"/>
      <c r="H2" s="66" t="str">
        <f ca="1">MID(CELL("filename",H2),FIND("]",CELL("filename",H2))+1,255)</f>
        <v>3.1</v>
      </c>
    </row>
    <row r="3" spans="1:14" ht="15.75" customHeight="1" x14ac:dyDescent="0.25">
      <c r="A3" s="2"/>
      <c r="B3" s="9"/>
      <c r="C3" s="9"/>
      <c r="D3" s="9"/>
      <c r="E3" s="9"/>
      <c r="F3" s="1"/>
    </row>
    <row r="5" spans="1:14" ht="24.75" thickBot="1" x14ac:dyDescent="0.25">
      <c r="A5" s="129" t="s">
        <v>90</v>
      </c>
      <c r="B5" s="130" t="s">
        <v>91</v>
      </c>
      <c r="C5" s="130" t="s">
        <v>198</v>
      </c>
      <c r="D5" s="130" t="s">
        <v>168</v>
      </c>
      <c r="E5" s="130" t="s">
        <v>44</v>
      </c>
      <c r="F5" s="130" t="s">
        <v>88</v>
      </c>
      <c r="G5" s="130" t="s">
        <v>140</v>
      </c>
      <c r="H5" s="130" t="s">
        <v>158</v>
      </c>
      <c r="I5" s="130" t="s">
        <v>160</v>
      </c>
      <c r="J5" s="130" t="s">
        <v>184</v>
      </c>
      <c r="K5" s="130" t="s">
        <v>228</v>
      </c>
      <c r="N5" s="54"/>
    </row>
    <row r="6" spans="1:14" ht="15.75" thickTop="1" x14ac:dyDescent="0.2">
      <c r="A6" s="121" t="s">
        <v>94</v>
      </c>
      <c r="B6" s="119" t="s">
        <v>92</v>
      </c>
      <c r="C6" s="119"/>
      <c r="D6" s="119"/>
      <c r="E6" s="119"/>
      <c r="F6" s="120">
        <v>1</v>
      </c>
      <c r="G6" s="131"/>
      <c r="H6" s="131"/>
      <c r="I6" s="131">
        <v>1</v>
      </c>
      <c r="J6" s="133"/>
      <c r="K6" s="133"/>
      <c r="N6" s="54"/>
    </row>
    <row r="7" spans="1:14" x14ac:dyDescent="0.2">
      <c r="A7" s="121" t="s">
        <v>95</v>
      </c>
      <c r="B7" s="119" t="s">
        <v>92</v>
      </c>
      <c r="C7" s="119">
        <v>1</v>
      </c>
      <c r="D7" s="119"/>
      <c r="E7" s="119"/>
      <c r="F7" s="120">
        <v>1</v>
      </c>
      <c r="G7" s="131">
        <v>1</v>
      </c>
      <c r="H7" s="131">
        <v>2</v>
      </c>
      <c r="I7" s="131"/>
      <c r="J7" s="131"/>
      <c r="K7" s="131"/>
      <c r="M7" s="38"/>
    </row>
    <row r="8" spans="1:14" x14ac:dyDescent="0.2">
      <c r="A8" s="121"/>
      <c r="B8" s="119" t="s">
        <v>93</v>
      </c>
      <c r="C8" s="119">
        <v>1</v>
      </c>
      <c r="D8" s="119">
        <v>2</v>
      </c>
      <c r="E8" s="119"/>
      <c r="F8" s="120"/>
      <c r="G8" s="85"/>
      <c r="H8" s="134"/>
      <c r="I8" s="134"/>
      <c r="J8" s="131"/>
      <c r="K8" s="131"/>
      <c r="L8" s="37"/>
      <c r="M8" s="38"/>
    </row>
    <row r="9" spans="1:14" x14ac:dyDescent="0.2">
      <c r="A9" s="121" t="s">
        <v>98</v>
      </c>
      <c r="B9" s="119" t="s">
        <v>92</v>
      </c>
      <c r="C9" s="119"/>
      <c r="D9" s="119"/>
      <c r="E9" s="119">
        <v>1</v>
      </c>
      <c r="F9" s="120"/>
      <c r="G9" s="85"/>
      <c r="H9" s="134"/>
      <c r="I9" s="134"/>
      <c r="J9" s="131"/>
      <c r="K9" s="131"/>
      <c r="L9" s="37"/>
      <c r="M9" s="38"/>
    </row>
    <row r="10" spans="1:14" x14ac:dyDescent="0.2">
      <c r="A10" s="121"/>
      <c r="B10" s="119" t="s">
        <v>93</v>
      </c>
      <c r="C10" s="119">
        <v>1</v>
      </c>
      <c r="D10" s="119"/>
      <c r="E10" s="119"/>
      <c r="F10" s="120">
        <v>6</v>
      </c>
      <c r="G10" s="131">
        <v>3</v>
      </c>
      <c r="H10" s="131">
        <v>6</v>
      </c>
      <c r="I10" s="131">
        <v>2</v>
      </c>
      <c r="J10" s="131">
        <v>1</v>
      </c>
      <c r="K10" s="131"/>
    </row>
    <row r="11" spans="1:14" x14ac:dyDescent="0.2">
      <c r="A11" s="121" t="s">
        <v>99</v>
      </c>
      <c r="B11" s="119" t="s">
        <v>92</v>
      </c>
      <c r="C11" s="119">
        <v>1</v>
      </c>
      <c r="D11" s="119"/>
      <c r="E11" s="119">
        <v>1</v>
      </c>
      <c r="F11" s="120"/>
      <c r="G11" s="131">
        <v>1</v>
      </c>
      <c r="H11" s="131">
        <v>1</v>
      </c>
      <c r="I11" s="131"/>
      <c r="J11" s="133"/>
      <c r="K11" s="133"/>
    </row>
    <row r="12" spans="1:14" x14ac:dyDescent="0.2">
      <c r="A12" s="121"/>
      <c r="B12" s="119" t="s">
        <v>93</v>
      </c>
      <c r="C12" s="119">
        <v>2</v>
      </c>
      <c r="D12" s="119"/>
      <c r="E12" s="119">
        <v>1</v>
      </c>
      <c r="F12" s="120"/>
      <c r="G12" s="131"/>
      <c r="H12" s="131">
        <v>1</v>
      </c>
      <c r="I12" s="131">
        <v>1</v>
      </c>
      <c r="J12" s="133">
        <v>1</v>
      </c>
      <c r="K12" s="133">
        <v>2</v>
      </c>
    </row>
    <row r="13" spans="1:14" x14ac:dyDescent="0.2">
      <c r="A13" s="121" t="s">
        <v>19</v>
      </c>
      <c r="B13" s="119" t="s">
        <v>93</v>
      </c>
      <c r="C13" s="119"/>
      <c r="D13" s="119"/>
      <c r="E13" s="119"/>
      <c r="F13" s="120"/>
      <c r="G13" s="131"/>
      <c r="H13" s="131"/>
      <c r="I13" s="131"/>
      <c r="J13" s="133">
        <v>1</v>
      </c>
      <c r="K13" s="133"/>
    </row>
    <row r="14" spans="1:14" x14ac:dyDescent="0.2">
      <c r="A14" s="135" t="s">
        <v>8</v>
      </c>
      <c r="B14" s="119" t="s">
        <v>92</v>
      </c>
      <c r="C14" s="136"/>
      <c r="D14" s="136"/>
      <c r="E14" s="136"/>
      <c r="F14" s="137"/>
      <c r="G14" s="138"/>
      <c r="H14" s="138"/>
      <c r="I14" s="138"/>
      <c r="J14" s="139">
        <v>1</v>
      </c>
      <c r="K14" s="131"/>
    </row>
    <row r="15" spans="1:14" x14ac:dyDescent="0.2">
      <c r="A15" s="121" t="s">
        <v>133</v>
      </c>
      <c r="B15" s="119" t="s">
        <v>93</v>
      </c>
      <c r="C15" s="119">
        <v>2</v>
      </c>
      <c r="D15" s="119"/>
      <c r="E15" s="119">
        <v>4</v>
      </c>
      <c r="F15" s="120">
        <v>2</v>
      </c>
      <c r="G15" s="131">
        <v>5</v>
      </c>
      <c r="H15" s="131">
        <v>1</v>
      </c>
      <c r="I15" s="131">
        <v>2</v>
      </c>
      <c r="J15" s="133">
        <v>5</v>
      </c>
      <c r="K15" s="131">
        <v>5</v>
      </c>
    </row>
    <row r="16" spans="1:14" x14ac:dyDescent="0.2">
      <c r="A16" s="121"/>
      <c r="B16" s="119" t="s">
        <v>92</v>
      </c>
      <c r="C16" s="119"/>
      <c r="D16" s="119"/>
      <c r="E16" s="119"/>
      <c r="F16" s="120"/>
      <c r="G16" s="131"/>
      <c r="H16" s="131">
        <v>1</v>
      </c>
      <c r="I16" s="131"/>
      <c r="J16" s="133"/>
      <c r="K16" s="131"/>
    </row>
    <row r="17" spans="1:11" x14ac:dyDescent="0.2">
      <c r="A17" s="127" t="s">
        <v>27</v>
      </c>
      <c r="B17" s="125"/>
      <c r="C17" s="125">
        <v>8</v>
      </c>
      <c r="D17" s="125">
        <v>2</v>
      </c>
      <c r="E17" s="125">
        <v>7</v>
      </c>
      <c r="F17" s="125">
        <v>10</v>
      </c>
      <c r="G17" s="140">
        <v>10</v>
      </c>
      <c r="H17" s="140">
        <v>12</v>
      </c>
      <c r="I17" s="140">
        <v>6</v>
      </c>
      <c r="J17" s="141">
        <v>9</v>
      </c>
      <c r="K17" s="132">
        <v>7</v>
      </c>
    </row>
  </sheetData>
  <pageMargins left="0.7" right="0.7" top="0.75" bottom="0.75" header="0.3" footer="0.3"/>
  <pageSetup paperSize="9" orientation="portrait" r:id="rId1"/>
  <tableParts count="1">
    <tablePart r:id="rId2"/>
  </tablePart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6"/>
  <sheetViews>
    <sheetView tabSelected="1" workbookViewId="0">
      <selection activeCell="I30" sqref="I30"/>
    </sheetView>
  </sheetViews>
  <sheetFormatPr defaultColWidth="8.88671875" defaultRowHeight="12.75" x14ac:dyDescent="0.2"/>
  <cols>
    <col min="1" max="1" width="19.109375" style="50" customWidth="1"/>
    <col min="2" max="2" width="21.33203125" style="50" customWidth="1"/>
    <col min="3" max="3" width="7" style="50" bestFit="1" customWidth="1"/>
    <col min="4" max="4" width="8.88671875" style="50"/>
    <col min="5" max="5" width="11.88671875" style="50" bestFit="1" customWidth="1"/>
    <col min="6" max="6" width="10.44140625" style="50" customWidth="1"/>
    <col min="7" max="7" width="3.44140625" style="50" customWidth="1"/>
    <col min="8" max="16384" width="8.88671875" style="50"/>
  </cols>
  <sheetData>
    <row r="1" spans="1:8" ht="15.75" x14ac:dyDescent="0.2">
      <c r="A1" s="62" t="s">
        <v>156</v>
      </c>
    </row>
    <row r="2" spans="1:8" ht="15.75" x14ac:dyDescent="0.2">
      <c r="A2" s="142">
        <v>2018</v>
      </c>
    </row>
    <row r="3" spans="1:8" x14ac:dyDescent="0.2">
      <c r="A3" s="356" t="s">
        <v>144</v>
      </c>
      <c r="B3" s="353">
        <v>78750000</v>
      </c>
    </row>
    <row r="4" spans="1:8" ht="13.5" thickBot="1" x14ac:dyDescent="0.25">
      <c r="A4" s="359"/>
    </row>
    <row r="5" spans="1:8" ht="12.75" customHeight="1" x14ac:dyDescent="0.2">
      <c r="D5" s="361" t="s">
        <v>145</v>
      </c>
      <c r="E5" s="363" t="s">
        <v>146</v>
      </c>
      <c r="F5" s="365" t="s">
        <v>199</v>
      </c>
      <c r="H5" s="367" t="s">
        <v>147</v>
      </c>
    </row>
    <row r="6" spans="1:8" ht="13.5" thickBot="1" x14ac:dyDescent="0.25">
      <c r="D6" s="362"/>
      <c r="E6" s="364"/>
      <c r="F6" s="366"/>
      <c r="H6" s="368"/>
    </row>
    <row r="7" spans="1:8" x14ac:dyDescent="0.2">
      <c r="A7" s="355" t="s">
        <v>89</v>
      </c>
      <c r="B7" s="207" t="s">
        <v>148</v>
      </c>
      <c r="C7" s="85"/>
      <c r="D7" s="214">
        <v>0.86180000000000001</v>
      </c>
      <c r="E7" s="65">
        <f>+D7*$B$3</f>
        <v>67866750</v>
      </c>
      <c r="F7" s="209">
        <v>10937</v>
      </c>
      <c r="H7" s="56">
        <f>+E7/F7</f>
        <v>6205.2436682819789</v>
      </c>
    </row>
    <row r="8" spans="1:8" x14ac:dyDescent="0.2">
      <c r="B8" s="207" t="s">
        <v>122</v>
      </c>
      <c r="C8" s="85"/>
      <c r="D8" s="215">
        <v>9.3299999999999994E-2</v>
      </c>
      <c r="E8" s="63">
        <f>+D8*$B$3</f>
        <v>7347374.9999999991</v>
      </c>
      <c r="F8" s="213">
        <v>802</v>
      </c>
      <c r="H8" s="56">
        <f>+E8/F8</f>
        <v>9161.3154613466322</v>
      </c>
    </row>
    <row r="9" spans="1:8" ht="13.5" thickBot="1" x14ac:dyDescent="0.25">
      <c r="B9" s="207" t="s">
        <v>149</v>
      </c>
      <c r="C9" s="85"/>
      <c r="D9" s="216">
        <v>4.4900000000000002E-2</v>
      </c>
      <c r="E9" s="143">
        <f>+D9*$B$3</f>
        <v>3535875</v>
      </c>
      <c r="F9" s="211">
        <v>339</v>
      </c>
      <c r="H9" s="57">
        <f>+E9/F9</f>
        <v>10430.309734513274</v>
      </c>
    </row>
    <row r="10" spans="1:8" ht="13.5" thickBot="1" x14ac:dyDescent="0.25">
      <c r="B10" s="58"/>
      <c r="E10" s="64"/>
      <c r="F10" s="59"/>
      <c r="H10" s="60"/>
    </row>
    <row r="11" spans="1:8" x14ac:dyDescent="0.2">
      <c r="A11" s="356" t="s">
        <v>150</v>
      </c>
      <c r="B11" s="207" t="s">
        <v>151</v>
      </c>
      <c r="C11" s="85"/>
      <c r="D11" s="208">
        <v>0.16900000000000001</v>
      </c>
      <c r="E11" s="65">
        <f>+D11*$B$3</f>
        <v>13308750</v>
      </c>
      <c r="F11" s="209">
        <v>3473</v>
      </c>
      <c r="H11" s="61">
        <f>+E11/F11</f>
        <v>3832.0616181975238</v>
      </c>
    </row>
    <row r="12" spans="1:8" x14ac:dyDescent="0.2">
      <c r="A12" s="357"/>
      <c r="B12" s="207" t="s">
        <v>152</v>
      </c>
      <c r="C12" s="85"/>
      <c r="D12" s="212">
        <v>0.44700000000000001</v>
      </c>
      <c r="E12" s="63">
        <f>+D12*$B$3</f>
        <v>35201250</v>
      </c>
      <c r="F12" s="213">
        <v>5210</v>
      </c>
      <c r="H12" s="56">
        <f>+E12/F12</f>
        <v>6756.4779270633398</v>
      </c>
    </row>
    <row r="13" spans="1:8" ht="13.5" thickBot="1" x14ac:dyDescent="0.25">
      <c r="B13" s="207" t="s">
        <v>153</v>
      </c>
      <c r="C13" s="85"/>
      <c r="D13" s="210">
        <v>0.38400000000000001</v>
      </c>
      <c r="E13" s="143">
        <f>+D13*$B$3</f>
        <v>30240000</v>
      </c>
      <c r="F13" s="211">
        <v>3395</v>
      </c>
      <c r="H13" s="57">
        <f>+E13/F13</f>
        <v>8907.216494845361</v>
      </c>
    </row>
    <row r="14" spans="1:8" ht="13.5" thickBot="1" x14ac:dyDescent="0.25">
      <c r="A14" s="358"/>
      <c r="E14" s="64"/>
      <c r="F14" s="59"/>
      <c r="H14" s="60"/>
    </row>
    <row r="15" spans="1:8" x14ac:dyDescent="0.2">
      <c r="A15" s="354" t="s">
        <v>154</v>
      </c>
      <c r="B15" s="207" t="s">
        <v>143</v>
      </c>
      <c r="C15" s="85"/>
      <c r="D15" s="208">
        <v>0.996</v>
      </c>
      <c r="E15" s="65">
        <f>+D15*$B$3</f>
        <v>78435000</v>
      </c>
      <c r="F15" s="209">
        <v>12050</v>
      </c>
      <c r="H15" s="61">
        <f>+E15/F15</f>
        <v>6509.1286307053942</v>
      </c>
    </row>
    <row r="16" spans="1:8" ht="13.5" thickBot="1" x14ac:dyDescent="0.25">
      <c r="A16" s="357"/>
      <c r="B16" s="207" t="s">
        <v>155</v>
      </c>
      <c r="C16" s="85"/>
      <c r="D16" s="210">
        <v>4.0000000000000001E-3</v>
      </c>
      <c r="E16" s="143">
        <f>+D16*$B$3</f>
        <v>315000</v>
      </c>
      <c r="F16" s="211">
        <v>28</v>
      </c>
      <c r="H16" s="57">
        <f>+E16/F16</f>
        <v>11250</v>
      </c>
    </row>
  </sheetData>
  <mergeCells count="4">
    <mergeCell ref="D5:D6"/>
    <mergeCell ref="E5:E6"/>
    <mergeCell ref="F5:F6"/>
    <mergeCell ref="H5:H6"/>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L35"/>
  <sheetViews>
    <sheetView showGridLines="0" topLeftCell="B1" workbookViewId="0">
      <selection activeCell="B34" sqref="B34"/>
    </sheetView>
  </sheetViews>
  <sheetFormatPr defaultColWidth="8.88671875" defaultRowHeight="15.75" x14ac:dyDescent="0.25"/>
  <cols>
    <col min="1" max="1" width="0" style="9" hidden="1" customWidth="1"/>
    <col min="2" max="2" width="46.88671875" style="9" customWidth="1"/>
    <col min="3" max="6" width="11.6640625" style="9" customWidth="1"/>
    <col min="7" max="7" width="10.77734375" style="55" bestFit="1" customWidth="1"/>
    <col min="8" max="8" width="11.6640625" style="9" bestFit="1" customWidth="1"/>
    <col min="9" max="9" width="42" style="9" bestFit="1" customWidth="1"/>
    <col min="10" max="10" width="10.77734375" style="9" customWidth="1"/>
    <col min="11" max="11" width="12.77734375" style="9" customWidth="1"/>
    <col min="12" max="16384" width="8.88671875" style="9"/>
  </cols>
  <sheetData>
    <row r="2" spans="1:12" x14ac:dyDescent="0.25">
      <c r="B2" s="1" t="str">
        <f ca="1">"Table "&amp;I2&amp;": "&amp;VLOOKUP(VALUE(I2),'Table Index'!$A$5:$B$25,2,FALSE)</f>
        <v>Table 1.1: 2018 PBRF funding allocations - by measure</v>
      </c>
      <c r="E2" s="2"/>
      <c r="I2" s="66" t="str">
        <f ca="1">MID(CELL("filename",I2),FIND("]",CELL("filename",I2))+1,255)</f>
        <v>1.1</v>
      </c>
    </row>
    <row r="3" spans="1:12" x14ac:dyDescent="0.25">
      <c r="B3" s="2" t="s">
        <v>0</v>
      </c>
      <c r="H3" s="323"/>
      <c r="I3" s="323"/>
    </row>
    <row r="4" spans="1:12" x14ac:dyDescent="0.25">
      <c r="B4" s="2"/>
    </row>
    <row r="5" spans="1:12" ht="24.75" thickBot="1" x14ac:dyDescent="0.3">
      <c r="B5" s="146" t="s">
        <v>2</v>
      </c>
      <c r="C5" s="147" t="s">
        <v>33</v>
      </c>
      <c r="D5" s="147" t="s">
        <v>3</v>
      </c>
      <c r="E5" s="147" t="s">
        <v>4</v>
      </c>
      <c r="F5" s="147" t="s">
        <v>5</v>
      </c>
      <c r="G5" s="148" t="s">
        <v>1</v>
      </c>
      <c r="H5" s="40"/>
      <c r="I5" s="40"/>
      <c r="J5" s="40"/>
      <c r="K5" s="40"/>
      <c r="L5" s="40"/>
    </row>
    <row r="6" spans="1:12" ht="16.5" thickTop="1" x14ac:dyDescent="0.25">
      <c r="A6" s="151">
        <v>7001</v>
      </c>
      <c r="B6" s="149" t="s">
        <v>35</v>
      </c>
      <c r="C6" s="150">
        <v>49032867.358234704</v>
      </c>
      <c r="D6" s="150">
        <v>21331891.372961018</v>
      </c>
      <c r="E6" s="150">
        <v>23559224.029999997</v>
      </c>
      <c r="F6" s="150">
        <f t="shared" ref="F6:F32" si="0">SUM(C6:E6)</f>
        <v>93923982.761195719</v>
      </c>
      <c r="G6" s="151">
        <v>7001</v>
      </c>
      <c r="H6" s="40"/>
      <c r="I6" s="40"/>
      <c r="J6" s="40"/>
      <c r="K6" s="40"/>
      <c r="L6" s="40"/>
    </row>
    <row r="7" spans="1:12" x14ac:dyDescent="0.25">
      <c r="A7" s="144">
        <v>7007</v>
      </c>
      <c r="B7" s="152" t="s">
        <v>37</v>
      </c>
      <c r="C7" s="153">
        <v>37016753.500987396</v>
      </c>
      <c r="D7" s="153">
        <v>13934728.510193598</v>
      </c>
      <c r="E7" s="153">
        <v>12285073.24</v>
      </c>
      <c r="F7" s="153">
        <f t="shared" si="0"/>
        <v>63236555.251180999</v>
      </c>
      <c r="G7" s="144">
        <v>7007</v>
      </c>
      <c r="H7" s="41"/>
      <c r="I7" s="260"/>
      <c r="J7" s="261"/>
      <c r="K7" s="40"/>
      <c r="L7" s="40"/>
    </row>
    <row r="8" spans="1:12" x14ac:dyDescent="0.25">
      <c r="A8" s="156">
        <v>7003</v>
      </c>
      <c r="B8" s="154" t="s">
        <v>7</v>
      </c>
      <c r="C8" s="155">
        <v>24268938.015015218</v>
      </c>
      <c r="D8" s="155">
        <v>8352348.8511729073</v>
      </c>
      <c r="E8" s="155">
        <v>9059893.7599999998</v>
      </c>
      <c r="F8" s="155">
        <f t="shared" si="0"/>
        <v>41681180.626188122</v>
      </c>
      <c r="G8" s="156">
        <v>7003</v>
      </c>
      <c r="H8" s="41"/>
      <c r="I8" s="41"/>
      <c r="J8" s="40"/>
      <c r="K8" s="40"/>
      <c r="L8" s="40"/>
    </row>
    <row r="9" spans="1:12" x14ac:dyDescent="0.25">
      <c r="A9" s="144">
        <v>7004</v>
      </c>
      <c r="B9" s="152" t="s">
        <v>8</v>
      </c>
      <c r="C9" s="153">
        <v>17769301.615160756</v>
      </c>
      <c r="D9" s="153">
        <v>6810290.5174843315</v>
      </c>
      <c r="E9" s="153">
        <v>10455185.48</v>
      </c>
      <c r="F9" s="153">
        <f t="shared" si="0"/>
        <v>35034777.61264509</v>
      </c>
      <c r="G9" s="144">
        <v>7004</v>
      </c>
      <c r="H9" s="41"/>
      <c r="I9" s="41"/>
      <c r="J9" s="40"/>
      <c r="K9" s="40"/>
      <c r="L9" s="40"/>
    </row>
    <row r="10" spans="1:12" x14ac:dyDescent="0.25">
      <c r="A10" s="156">
        <v>7005</v>
      </c>
      <c r="B10" s="154" t="s">
        <v>36</v>
      </c>
      <c r="C10" s="155">
        <v>16878400.458733037</v>
      </c>
      <c r="D10" s="155">
        <v>4390852.9952507168</v>
      </c>
      <c r="E10" s="155">
        <v>9117745.8800000008</v>
      </c>
      <c r="F10" s="155">
        <f t="shared" si="0"/>
        <v>30386999.333983757</v>
      </c>
      <c r="G10" s="156">
        <v>7005</v>
      </c>
      <c r="H10" s="41"/>
      <c r="I10" s="41"/>
      <c r="J10" s="40"/>
      <c r="K10" s="40"/>
      <c r="L10" s="40"/>
    </row>
    <row r="11" spans="1:12" x14ac:dyDescent="0.25">
      <c r="A11" s="227">
        <v>7002</v>
      </c>
      <c r="B11" s="225" t="s">
        <v>9</v>
      </c>
      <c r="C11" s="226">
        <v>9410095.678452</v>
      </c>
      <c r="D11" s="226">
        <v>2598761.4179048818</v>
      </c>
      <c r="E11" s="226">
        <v>4537307.25</v>
      </c>
      <c r="F11" s="226">
        <f t="shared" si="0"/>
        <v>16546164.346356882</v>
      </c>
      <c r="G11" s="227">
        <v>7002</v>
      </c>
      <c r="H11" s="41"/>
      <c r="I11" s="41"/>
      <c r="J11" s="40"/>
      <c r="K11" s="40"/>
      <c r="L11" s="40"/>
    </row>
    <row r="12" spans="1:12" x14ac:dyDescent="0.25">
      <c r="A12" s="220">
        <v>7008</v>
      </c>
      <c r="B12" s="222" t="s">
        <v>203</v>
      </c>
      <c r="C12" s="219">
        <v>8430672.8240377661</v>
      </c>
      <c r="D12" s="219">
        <v>1393736.4147211518</v>
      </c>
      <c r="E12" s="219">
        <v>5390240.6299999999</v>
      </c>
      <c r="F12" s="219">
        <f t="shared" si="0"/>
        <v>15214649.868758917</v>
      </c>
      <c r="G12" s="220">
        <v>7008</v>
      </c>
      <c r="H12" s="40"/>
      <c r="I12" s="40"/>
      <c r="J12" s="40"/>
      <c r="K12" s="40"/>
      <c r="L12" s="40"/>
    </row>
    <row r="13" spans="1:12" x14ac:dyDescent="0.25">
      <c r="A13" s="144">
        <v>7006</v>
      </c>
      <c r="B13" s="152" t="s">
        <v>10</v>
      </c>
      <c r="C13" s="153">
        <v>4712779.9844590276</v>
      </c>
      <c r="D13" s="153">
        <v>3733363.7262748131</v>
      </c>
      <c r="E13" s="153">
        <v>1884173.29</v>
      </c>
      <c r="F13" s="153">
        <f t="shared" si="0"/>
        <v>10330317.000733841</v>
      </c>
      <c r="G13" s="144">
        <v>7006</v>
      </c>
      <c r="H13" s="42"/>
      <c r="I13" s="42"/>
      <c r="J13" s="40"/>
      <c r="K13" s="40"/>
      <c r="L13" s="40"/>
    </row>
    <row r="14" spans="1:12" x14ac:dyDescent="0.25">
      <c r="A14" s="156">
        <v>6004</v>
      </c>
      <c r="B14" s="154" t="s">
        <v>12</v>
      </c>
      <c r="C14" s="155">
        <v>2140838.3529176717</v>
      </c>
      <c r="D14" s="155">
        <v>94647.766787247136</v>
      </c>
      <c r="E14" s="155">
        <v>1295472.1499999999</v>
      </c>
      <c r="F14" s="155">
        <f t="shared" si="0"/>
        <v>3530958.2697049188</v>
      </c>
      <c r="G14" s="156">
        <v>6004</v>
      </c>
      <c r="H14" s="42"/>
      <c r="I14" s="42"/>
      <c r="J14" s="40"/>
      <c r="K14" s="40"/>
      <c r="L14" s="40"/>
    </row>
    <row r="15" spans="1:12" x14ac:dyDescent="0.25">
      <c r="A15" s="144">
        <v>6013</v>
      </c>
      <c r="B15" s="152" t="s">
        <v>14</v>
      </c>
      <c r="C15" s="153">
        <v>873675.27304059872</v>
      </c>
      <c r="D15" s="153">
        <v>112361.30659604969</v>
      </c>
      <c r="E15" s="153">
        <v>199788.75</v>
      </c>
      <c r="F15" s="153">
        <f t="shared" si="0"/>
        <v>1185825.3296366483</v>
      </c>
      <c r="G15" s="144">
        <v>6013</v>
      </c>
      <c r="H15" s="42"/>
      <c r="I15" s="42"/>
      <c r="J15" s="40"/>
      <c r="K15" s="40"/>
      <c r="L15" s="40"/>
    </row>
    <row r="16" spans="1:12" x14ac:dyDescent="0.25">
      <c r="A16" s="156">
        <v>6019</v>
      </c>
      <c r="B16" s="154" t="s">
        <v>13</v>
      </c>
      <c r="C16" s="155">
        <v>289455.05850447487</v>
      </c>
      <c r="D16" s="155">
        <v>80880.679719685533</v>
      </c>
      <c r="E16" s="155">
        <v>331379.21000000002</v>
      </c>
      <c r="F16" s="155">
        <f t="shared" si="0"/>
        <v>701714.94822416035</v>
      </c>
      <c r="G16" s="156">
        <v>6019</v>
      </c>
      <c r="H16" s="42"/>
      <c r="I16" s="42"/>
      <c r="J16" s="40"/>
      <c r="K16" s="40"/>
      <c r="L16" s="40"/>
    </row>
    <row r="17" spans="1:12" x14ac:dyDescent="0.25">
      <c r="A17" s="227">
        <v>6007</v>
      </c>
      <c r="B17" s="225" t="s">
        <v>19</v>
      </c>
      <c r="C17" s="226">
        <v>477327.13016500336</v>
      </c>
      <c r="D17" s="226">
        <v>22813.000891859199</v>
      </c>
      <c r="E17" s="226">
        <v>87877.13</v>
      </c>
      <c r="F17" s="226">
        <f t="shared" si="0"/>
        <v>588017.26105686254</v>
      </c>
      <c r="G17" s="227">
        <v>6007</v>
      </c>
      <c r="H17" s="43"/>
      <c r="I17" s="43"/>
      <c r="J17" s="40"/>
      <c r="K17" s="40"/>
      <c r="L17" s="40"/>
    </row>
    <row r="18" spans="1:12" x14ac:dyDescent="0.25">
      <c r="A18" s="156">
        <v>9386</v>
      </c>
      <c r="B18" s="154" t="s">
        <v>142</v>
      </c>
      <c r="C18" s="155">
        <v>152323.15844703573</v>
      </c>
      <c r="D18" s="155">
        <v>19630.655505426457</v>
      </c>
      <c r="E18" s="155">
        <v>370435.28</v>
      </c>
      <c r="F18" s="155">
        <f t="shared" si="0"/>
        <v>542389.09395246219</v>
      </c>
      <c r="G18" s="156">
        <v>9386</v>
      </c>
      <c r="H18" s="40"/>
      <c r="I18" s="40"/>
      <c r="J18" s="40"/>
      <c r="K18" s="40"/>
      <c r="L18" s="40"/>
    </row>
    <row r="19" spans="1:12" x14ac:dyDescent="0.25">
      <c r="A19" s="227">
        <v>6006</v>
      </c>
      <c r="B19" s="225" t="s">
        <v>200</v>
      </c>
      <c r="C19" s="226">
        <v>475103.18468003999</v>
      </c>
      <c r="D19" s="226">
        <v>4732.294862231247</v>
      </c>
      <c r="E19" s="226">
        <v>0</v>
      </c>
      <c r="F19" s="226">
        <f t="shared" si="0"/>
        <v>479835.47954227123</v>
      </c>
      <c r="G19" s="227">
        <v>6006</v>
      </c>
      <c r="H19" s="40"/>
      <c r="I19" s="40"/>
      <c r="J19" s="40"/>
      <c r="K19" s="40"/>
      <c r="L19" s="40"/>
    </row>
    <row r="20" spans="1:12" x14ac:dyDescent="0.25">
      <c r="A20" s="156">
        <v>6010</v>
      </c>
      <c r="B20" s="154" t="s">
        <v>15</v>
      </c>
      <c r="C20" s="155">
        <v>390832.75807288609</v>
      </c>
      <c r="D20" s="155">
        <v>8033.3587095257526</v>
      </c>
      <c r="E20" s="155">
        <v>0</v>
      </c>
      <c r="F20" s="155">
        <f t="shared" si="0"/>
        <v>398866.11678241182</v>
      </c>
      <c r="G20" s="156">
        <v>6010</v>
      </c>
      <c r="H20" s="40"/>
      <c r="I20" s="40"/>
      <c r="J20" s="40"/>
      <c r="K20" s="40"/>
      <c r="L20" s="40"/>
    </row>
    <row r="21" spans="1:12" x14ac:dyDescent="0.25">
      <c r="A21" s="144">
        <v>8509</v>
      </c>
      <c r="B21" s="152" t="s">
        <v>205</v>
      </c>
      <c r="C21" s="153">
        <v>150407.1438753749</v>
      </c>
      <c r="D21" s="153">
        <v>0</v>
      </c>
      <c r="E21" s="153">
        <v>102748.28</v>
      </c>
      <c r="F21" s="153">
        <f t="shared" si="0"/>
        <v>253155.42387537489</v>
      </c>
      <c r="G21" s="144">
        <v>8509</v>
      </c>
      <c r="H21" s="40"/>
      <c r="I21" s="40"/>
      <c r="J21" s="40"/>
      <c r="K21" s="40"/>
      <c r="L21" s="40"/>
    </row>
    <row r="22" spans="1:12" x14ac:dyDescent="0.25">
      <c r="A22" s="220">
        <v>6014</v>
      </c>
      <c r="B22" s="222" t="s">
        <v>202</v>
      </c>
      <c r="C22" s="219">
        <v>161492.65675426967</v>
      </c>
      <c r="D22" s="219">
        <v>8217.3018573016288</v>
      </c>
      <c r="E22" s="219">
        <v>0</v>
      </c>
      <c r="F22" s="219">
        <f t="shared" si="0"/>
        <v>169709.95861157129</v>
      </c>
      <c r="G22" s="220">
        <v>6014</v>
      </c>
      <c r="H22" s="40"/>
      <c r="I22" s="40"/>
      <c r="J22" s="40"/>
      <c r="K22" s="40"/>
      <c r="L22" s="40"/>
    </row>
    <row r="23" spans="1:12" x14ac:dyDescent="0.25">
      <c r="A23" s="227">
        <v>6022</v>
      </c>
      <c r="B23" s="225" t="s">
        <v>18</v>
      </c>
      <c r="C23" s="226">
        <v>153281.16573286612</v>
      </c>
      <c r="D23" s="226">
        <v>3378.3113072503279</v>
      </c>
      <c r="E23" s="226">
        <v>0</v>
      </c>
      <c r="F23" s="226">
        <f t="shared" si="0"/>
        <v>156659.47704011644</v>
      </c>
      <c r="G23" s="227">
        <v>6022</v>
      </c>
      <c r="H23" s="40"/>
      <c r="I23" s="40"/>
      <c r="J23" s="40"/>
      <c r="K23" s="40"/>
      <c r="L23" s="40"/>
    </row>
    <row r="24" spans="1:12" x14ac:dyDescent="0.25">
      <c r="A24" s="220">
        <v>6008</v>
      </c>
      <c r="B24" s="221" t="s">
        <v>40</v>
      </c>
      <c r="C24" s="219">
        <v>121940.6416678426</v>
      </c>
      <c r="D24" s="219">
        <v>12157.206161198805</v>
      </c>
      <c r="E24" s="219">
        <v>0</v>
      </c>
      <c r="F24" s="219">
        <f t="shared" si="0"/>
        <v>134097.84782904142</v>
      </c>
      <c r="G24" s="220">
        <v>6008</v>
      </c>
      <c r="H24" s="40"/>
      <c r="I24" s="40"/>
      <c r="J24" s="40"/>
      <c r="K24" s="40"/>
      <c r="L24" s="40"/>
    </row>
    <row r="25" spans="1:12" x14ac:dyDescent="0.25">
      <c r="A25" s="227">
        <v>8563</v>
      </c>
      <c r="B25" s="225" t="s">
        <v>207</v>
      </c>
      <c r="C25" s="226">
        <v>71166.255518830701</v>
      </c>
      <c r="D25" s="226">
        <v>707.11102425375111</v>
      </c>
      <c r="E25" s="226">
        <v>47168.1</v>
      </c>
      <c r="F25" s="226">
        <f t="shared" si="0"/>
        <v>119041.46654308445</v>
      </c>
      <c r="G25" s="227">
        <v>8563</v>
      </c>
      <c r="H25" s="40"/>
      <c r="I25" s="40"/>
      <c r="J25" s="40"/>
      <c r="K25" s="40"/>
      <c r="L25" s="40"/>
    </row>
    <row r="26" spans="1:12" x14ac:dyDescent="0.25">
      <c r="A26" s="220">
        <v>6012</v>
      </c>
      <c r="B26" s="222" t="s">
        <v>201</v>
      </c>
      <c r="C26" s="219">
        <v>99222.183175292812</v>
      </c>
      <c r="D26" s="219">
        <v>9300.7196908876194</v>
      </c>
      <c r="E26" s="219">
        <v>0</v>
      </c>
      <c r="F26" s="219">
        <f t="shared" si="0"/>
        <v>108522.90286618043</v>
      </c>
      <c r="G26" s="220">
        <v>6012</v>
      </c>
      <c r="J26" s="40"/>
      <c r="K26" s="40"/>
    </row>
    <row r="27" spans="1:12" x14ac:dyDescent="0.25">
      <c r="A27" s="144">
        <v>8396</v>
      </c>
      <c r="B27" s="152" t="s">
        <v>204</v>
      </c>
      <c r="C27" s="153">
        <v>27371.63673801181</v>
      </c>
      <c r="D27" s="153">
        <v>46555.477805528513</v>
      </c>
      <c r="E27" s="153">
        <v>0</v>
      </c>
      <c r="F27" s="153">
        <f t="shared" si="0"/>
        <v>73927.114543540316</v>
      </c>
      <c r="G27" s="144">
        <v>8396</v>
      </c>
      <c r="J27" s="40"/>
      <c r="K27" s="40"/>
    </row>
    <row r="28" spans="1:12" x14ac:dyDescent="0.25">
      <c r="A28" s="156">
        <v>8979</v>
      </c>
      <c r="B28" s="154" t="s">
        <v>211</v>
      </c>
      <c r="C28" s="155">
        <v>51321.818883772139</v>
      </c>
      <c r="D28" s="155">
        <v>5118.8945564102796</v>
      </c>
      <c r="E28" s="155">
        <v>17274.599999999999</v>
      </c>
      <c r="F28" s="155">
        <f t="shared" si="0"/>
        <v>73715.313440182421</v>
      </c>
      <c r="G28" s="156">
        <v>8979</v>
      </c>
      <c r="J28" s="40"/>
      <c r="K28" s="40"/>
    </row>
    <row r="29" spans="1:12" x14ac:dyDescent="0.25">
      <c r="A29" s="144">
        <v>8694</v>
      </c>
      <c r="B29" s="152" t="s">
        <v>209</v>
      </c>
      <c r="C29" s="153">
        <v>20528.727553508856</v>
      </c>
      <c r="D29" s="153">
        <v>23982.848905939725</v>
      </c>
      <c r="E29" s="153">
        <v>9012.94</v>
      </c>
      <c r="F29" s="153">
        <f t="shared" si="0"/>
        <v>53524.516459448583</v>
      </c>
      <c r="G29" s="144">
        <v>8694</v>
      </c>
      <c r="J29" s="40"/>
      <c r="K29" s="40"/>
    </row>
    <row r="30" spans="1:12" x14ac:dyDescent="0.25">
      <c r="A30" s="220">
        <v>8530</v>
      </c>
      <c r="B30" s="222" t="s">
        <v>206</v>
      </c>
      <c r="C30" s="219">
        <v>39688.873270117132</v>
      </c>
      <c r="D30" s="219">
        <v>0</v>
      </c>
      <c r="E30" s="219">
        <v>0</v>
      </c>
      <c r="F30" s="219">
        <f t="shared" si="0"/>
        <v>39688.873270117132</v>
      </c>
      <c r="G30" s="220">
        <v>8530</v>
      </c>
      <c r="J30" s="40"/>
      <c r="K30" s="40"/>
    </row>
    <row r="31" spans="1:12" x14ac:dyDescent="0.25">
      <c r="A31" s="144">
        <v>8619</v>
      </c>
      <c r="B31" s="152" t="s">
        <v>208</v>
      </c>
      <c r="C31" s="153">
        <v>20528.727553508856</v>
      </c>
      <c r="D31" s="153">
        <v>1509.2596557966042</v>
      </c>
      <c r="E31" s="153">
        <v>0</v>
      </c>
      <c r="F31" s="153">
        <f t="shared" si="0"/>
        <v>22037.987209305458</v>
      </c>
      <c r="G31" s="144">
        <v>8619</v>
      </c>
      <c r="J31" s="40"/>
      <c r="K31" s="40"/>
    </row>
    <row r="32" spans="1:12" x14ac:dyDescent="0.25">
      <c r="A32" s="156">
        <v>8717</v>
      </c>
      <c r="B32" s="154" t="s">
        <v>210</v>
      </c>
      <c r="C32" s="155">
        <v>13685.818369005905</v>
      </c>
      <c r="D32" s="155">
        <v>0</v>
      </c>
      <c r="E32" s="155">
        <v>0</v>
      </c>
      <c r="F32" s="155">
        <f t="shared" si="0"/>
        <v>13685.818369005905</v>
      </c>
      <c r="G32" s="156">
        <v>8717</v>
      </c>
      <c r="J32" s="40"/>
      <c r="K32" s="40"/>
    </row>
    <row r="33" spans="2:7" x14ac:dyDescent="0.25">
      <c r="B33" s="158" t="s">
        <v>27</v>
      </c>
      <c r="C33" s="145">
        <f>SUBTOTAL(109,C6:C32)</f>
        <v>173249999.99999994</v>
      </c>
      <c r="D33" s="145">
        <f>SUBTOTAL(109,D6:D32)</f>
        <v>63000000.000000015</v>
      </c>
      <c r="E33" s="145">
        <f>SUBTOTAL(109,E6:E32)</f>
        <v>78749999.99999997</v>
      </c>
      <c r="F33" s="145">
        <f>SUBTOTAL(109,F6:F32)</f>
        <v>315000000.00000012</v>
      </c>
      <c r="G33" s="144"/>
    </row>
    <row r="35" spans="2:7" x14ac:dyDescent="0.25">
      <c r="D35" s="11"/>
    </row>
  </sheetData>
  <sortState ref="B6:G32">
    <sortCondition descending="1" ref="F6:F32"/>
  </sortState>
  <pageMargins left="0.70866141732283472" right="0.70866141732283472" top="0.74803149606299213" bottom="0.74803149606299213" header="0.31496062992125984" footer="0.31496062992125984"/>
  <pageSetup paperSize="9" scale="84"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3"/>
  <sheetViews>
    <sheetView showGridLines="0" workbookViewId="0">
      <selection activeCell="A34" sqref="A34"/>
    </sheetView>
  </sheetViews>
  <sheetFormatPr defaultRowHeight="15" x14ac:dyDescent="0.2"/>
  <cols>
    <col min="1" max="1" width="46.88671875" customWidth="1"/>
    <col min="2" max="2" width="11.6640625" customWidth="1"/>
    <col min="3" max="3" width="11.44140625" customWidth="1"/>
    <col min="4" max="4" width="11.6640625" customWidth="1"/>
    <col min="6" max="6" width="12.6640625" customWidth="1"/>
    <col min="7" max="7" width="14.109375" customWidth="1"/>
    <col min="10" max="10" width="13.109375" bestFit="1" customWidth="1"/>
    <col min="11" max="11" width="17.88671875" customWidth="1"/>
  </cols>
  <sheetData>
    <row r="1" spans="1:12" ht="15.75" x14ac:dyDescent="0.25">
      <c r="B1" s="9"/>
      <c r="C1" s="9"/>
      <c r="D1" s="9"/>
      <c r="E1" s="9"/>
      <c r="F1" s="55"/>
    </row>
    <row r="2" spans="1:12" ht="15.75" x14ac:dyDescent="0.25">
      <c r="A2" s="1" t="str">
        <f ca="1">"Table "&amp;H2&amp;": "&amp;VLOOKUP(VALUE(H2),'Table Index'!$A$5:$B$25,2,FALSE)</f>
        <v>Table 1.2: Final 2017 and final 2018 PBRF funding allocations</v>
      </c>
      <c r="B2" s="9"/>
      <c r="C2" s="9"/>
      <c r="D2" s="2"/>
      <c r="F2" s="55"/>
      <c r="H2" s="66" t="str">
        <f ca="1">MID(CELL("filename",H2),FIND("]",CELL("filename",H2))+1,255)</f>
        <v>1.2</v>
      </c>
    </row>
    <row r="3" spans="1:12" ht="15.75" x14ac:dyDescent="0.25">
      <c r="A3" s="2" t="s">
        <v>0</v>
      </c>
      <c r="B3" s="9"/>
      <c r="C3" s="9"/>
      <c r="D3" s="9"/>
      <c r="E3" s="9"/>
      <c r="F3" s="324"/>
      <c r="H3" s="44"/>
      <c r="I3" s="44"/>
      <c r="J3" s="44"/>
      <c r="K3" s="44"/>
      <c r="L3" s="44"/>
    </row>
    <row r="4" spans="1:12" x14ac:dyDescent="0.2">
      <c r="K4" s="39"/>
    </row>
    <row r="5" spans="1:12" ht="24.75" thickBot="1" x14ac:dyDescent="0.25">
      <c r="A5" s="146" t="s">
        <v>2</v>
      </c>
      <c r="B5" s="147" t="s">
        <v>212</v>
      </c>
      <c r="C5" s="147" t="s">
        <v>213</v>
      </c>
      <c r="D5" s="147" t="s">
        <v>43</v>
      </c>
      <c r="E5" s="159" t="s">
        <v>1</v>
      </c>
    </row>
    <row r="6" spans="1:12" ht="16.5" thickTop="1" x14ac:dyDescent="0.25">
      <c r="A6" s="149" t="s">
        <v>35</v>
      </c>
      <c r="B6" s="150">
        <v>89715384</v>
      </c>
      <c r="C6" s="150">
        <v>93923982.761195719</v>
      </c>
      <c r="D6" s="150">
        <f t="shared" ref="D6:D32" si="0">C6-B6</f>
        <v>4208598.7611957192</v>
      </c>
      <c r="E6" s="160">
        <v>7001</v>
      </c>
      <c r="F6" s="217"/>
      <c r="G6" s="260"/>
      <c r="H6" s="261"/>
      <c r="I6" s="51"/>
      <c r="J6" s="51"/>
      <c r="K6" s="51"/>
    </row>
    <row r="7" spans="1:12" x14ac:dyDescent="0.2">
      <c r="A7" s="225" t="s">
        <v>37</v>
      </c>
      <c r="B7" s="226">
        <v>60016413</v>
      </c>
      <c r="C7" s="226">
        <v>63236555.251180999</v>
      </c>
      <c r="D7" s="226">
        <f t="shared" si="0"/>
        <v>3220142.251180999</v>
      </c>
      <c r="E7" s="228">
        <v>7007</v>
      </c>
      <c r="F7" s="217"/>
      <c r="G7" s="39"/>
    </row>
    <row r="8" spans="1:12" x14ac:dyDescent="0.2">
      <c r="A8" s="163" t="s">
        <v>7</v>
      </c>
      <c r="B8" s="155">
        <v>40049348</v>
      </c>
      <c r="C8" s="155">
        <v>41681180.626188122</v>
      </c>
      <c r="D8" s="155">
        <f t="shared" si="0"/>
        <v>1631832.6261881217</v>
      </c>
      <c r="E8" s="162">
        <v>7003</v>
      </c>
      <c r="F8" s="217"/>
      <c r="G8" s="39"/>
    </row>
    <row r="9" spans="1:12" x14ac:dyDescent="0.2">
      <c r="A9" s="152" t="s">
        <v>8</v>
      </c>
      <c r="B9" s="153">
        <v>32784595</v>
      </c>
      <c r="C9" s="153">
        <v>35034777.61264509</v>
      </c>
      <c r="D9" s="153">
        <f t="shared" si="0"/>
        <v>2250182.6126450896</v>
      </c>
      <c r="E9" s="161">
        <v>7004</v>
      </c>
      <c r="F9" s="217"/>
      <c r="G9" s="39"/>
    </row>
    <row r="10" spans="1:12" x14ac:dyDescent="0.2">
      <c r="A10" s="154" t="s">
        <v>36</v>
      </c>
      <c r="B10" s="155">
        <v>28692286</v>
      </c>
      <c r="C10" s="155">
        <v>30386999.333983757</v>
      </c>
      <c r="D10" s="155">
        <f t="shared" si="0"/>
        <v>1694713.3339837566</v>
      </c>
      <c r="E10" s="162">
        <v>7005</v>
      </c>
      <c r="F10" s="217"/>
      <c r="G10" s="39"/>
    </row>
    <row r="11" spans="1:12" x14ac:dyDescent="0.2">
      <c r="A11" s="152" t="s">
        <v>9</v>
      </c>
      <c r="B11" s="153">
        <v>15753151</v>
      </c>
      <c r="C11" s="153">
        <v>16546164.346356882</v>
      </c>
      <c r="D11" s="153">
        <f t="shared" si="0"/>
        <v>793013.34635688178</v>
      </c>
      <c r="E11" s="161">
        <v>7002</v>
      </c>
      <c r="F11" s="217"/>
      <c r="G11" s="39"/>
    </row>
    <row r="12" spans="1:12" x14ac:dyDescent="0.2">
      <c r="A12" s="222" t="s">
        <v>203</v>
      </c>
      <c r="B12" s="219">
        <v>14564087</v>
      </c>
      <c r="C12" s="219">
        <v>15214649.868758917</v>
      </c>
      <c r="D12" s="219">
        <f t="shared" si="0"/>
        <v>650562.86875891685</v>
      </c>
      <c r="E12" s="223">
        <v>7008</v>
      </c>
      <c r="F12" s="217"/>
      <c r="G12" s="39"/>
    </row>
    <row r="13" spans="1:12" x14ac:dyDescent="0.2">
      <c r="A13" s="152" t="s">
        <v>10</v>
      </c>
      <c r="B13" s="153">
        <v>10109535</v>
      </c>
      <c r="C13" s="153">
        <v>10330317.000733841</v>
      </c>
      <c r="D13" s="153">
        <f t="shared" si="0"/>
        <v>220782.00073384121</v>
      </c>
      <c r="E13" s="161">
        <v>7006</v>
      </c>
      <c r="F13" s="217"/>
      <c r="G13" s="39"/>
    </row>
    <row r="14" spans="1:12" x14ac:dyDescent="0.2">
      <c r="A14" s="154" t="s">
        <v>12</v>
      </c>
      <c r="B14" s="155">
        <v>3426022</v>
      </c>
      <c r="C14" s="155">
        <v>3530958.2697049188</v>
      </c>
      <c r="D14" s="155">
        <f t="shared" si="0"/>
        <v>104936.26970491884</v>
      </c>
      <c r="E14" s="162">
        <v>6004</v>
      </c>
      <c r="F14" s="217"/>
      <c r="G14" s="39"/>
    </row>
    <row r="15" spans="1:12" x14ac:dyDescent="0.2">
      <c r="A15" s="225" t="s">
        <v>14</v>
      </c>
      <c r="B15" s="226">
        <v>1120863</v>
      </c>
      <c r="C15" s="226">
        <v>1185825.3296366483</v>
      </c>
      <c r="D15" s="226">
        <f t="shared" si="0"/>
        <v>64962.329636648297</v>
      </c>
      <c r="E15" s="228">
        <v>6013</v>
      </c>
      <c r="F15" s="217"/>
      <c r="G15" s="39"/>
    </row>
    <row r="16" spans="1:12" x14ac:dyDescent="0.2">
      <c r="A16" s="154" t="s">
        <v>13</v>
      </c>
      <c r="B16" s="155">
        <v>673772</v>
      </c>
      <c r="C16" s="155">
        <v>701714.94822416035</v>
      </c>
      <c r="D16" s="155">
        <f t="shared" si="0"/>
        <v>27942.948224160355</v>
      </c>
      <c r="E16" s="162">
        <v>6019</v>
      </c>
      <c r="F16" s="217"/>
      <c r="G16" s="39"/>
    </row>
    <row r="17" spans="1:13" x14ac:dyDescent="0.2">
      <c r="A17" s="225" t="s">
        <v>19</v>
      </c>
      <c r="B17" s="226">
        <v>651132</v>
      </c>
      <c r="C17" s="226">
        <v>588017.26105686254</v>
      </c>
      <c r="D17" s="226">
        <f t="shared" si="0"/>
        <v>-63114.738943137461</v>
      </c>
      <c r="E17" s="228">
        <v>6007</v>
      </c>
      <c r="F17" s="217"/>
      <c r="G17" s="39"/>
    </row>
    <row r="18" spans="1:13" x14ac:dyDescent="0.2">
      <c r="A18" s="154" t="s">
        <v>142</v>
      </c>
      <c r="B18" s="155">
        <v>508809</v>
      </c>
      <c r="C18" s="155">
        <v>542389.09395246219</v>
      </c>
      <c r="D18" s="155">
        <f t="shared" si="0"/>
        <v>33580.093952462194</v>
      </c>
      <c r="E18" s="162">
        <v>9386</v>
      </c>
      <c r="F18" s="217"/>
      <c r="G18" s="39"/>
    </row>
    <row r="19" spans="1:13" x14ac:dyDescent="0.2">
      <c r="A19" s="152" t="s">
        <v>200</v>
      </c>
      <c r="B19" s="153">
        <v>459808</v>
      </c>
      <c r="C19" s="153">
        <v>479835.47954227123</v>
      </c>
      <c r="D19" s="153">
        <f t="shared" si="0"/>
        <v>20027.479542271234</v>
      </c>
      <c r="E19" s="161">
        <v>6006</v>
      </c>
      <c r="F19" s="217"/>
      <c r="G19" s="39"/>
    </row>
    <row r="20" spans="1:13" x14ac:dyDescent="0.2">
      <c r="A20" s="154" t="s">
        <v>15</v>
      </c>
      <c r="B20" s="155">
        <v>376772</v>
      </c>
      <c r="C20" s="155">
        <v>398866.11678241182</v>
      </c>
      <c r="D20" s="155">
        <f t="shared" si="0"/>
        <v>22094.116782411817</v>
      </c>
      <c r="E20" s="162">
        <v>6010</v>
      </c>
      <c r="F20" s="217"/>
      <c r="G20" s="39"/>
    </row>
    <row r="21" spans="1:13" x14ac:dyDescent="0.2">
      <c r="A21" s="152" t="s">
        <v>205</v>
      </c>
      <c r="B21" s="153">
        <v>212617</v>
      </c>
      <c r="C21" s="153">
        <v>253155.42387537489</v>
      </c>
      <c r="D21" s="153">
        <f t="shared" si="0"/>
        <v>40538.423875374894</v>
      </c>
      <c r="E21" s="161">
        <v>8509</v>
      </c>
      <c r="F21" s="217"/>
      <c r="G21" s="39"/>
    </row>
    <row r="22" spans="1:13" x14ac:dyDescent="0.2">
      <c r="A22" s="222" t="s">
        <v>202</v>
      </c>
      <c r="B22" s="219">
        <v>166582</v>
      </c>
      <c r="C22" s="219">
        <v>169709.95861157129</v>
      </c>
      <c r="D22" s="219">
        <f t="shared" si="0"/>
        <v>3127.9586115712882</v>
      </c>
      <c r="E22" s="223">
        <v>6014</v>
      </c>
      <c r="F22" s="217"/>
      <c r="G22" s="39"/>
    </row>
    <row r="23" spans="1:13" x14ac:dyDescent="0.2">
      <c r="A23" s="152" t="s">
        <v>18</v>
      </c>
      <c r="B23" s="153">
        <v>146971</v>
      </c>
      <c r="C23" s="153">
        <v>156659.47704011644</v>
      </c>
      <c r="D23" s="153">
        <f t="shared" si="0"/>
        <v>9688.4770401164424</v>
      </c>
      <c r="E23" s="161">
        <v>6022</v>
      </c>
      <c r="F23" s="217"/>
      <c r="G23" s="39"/>
    </row>
    <row r="24" spans="1:13" x14ac:dyDescent="0.2">
      <c r="A24" s="222" t="s">
        <v>40</v>
      </c>
      <c r="B24" s="219">
        <v>129905</v>
      </c>
      <c r="C24" s="219">
        <v>134097.84782904142</v>
      </c>
      <c r="D24" s="219">
        <f t="shared" si="0"/>
        <v>4192.8478290414205</v>
      </c>
      <c r="E24" s="223">
        <v>6008</v>
      </c>
      <c r="F24" s="217"/>
      <c r="G24" s="39"/>
    </row>
    <row r="25" spans="1:13" x14ac:dyDescent="0.2">
      <c r="A25" s="152" t="s">
        <v>207</v>
      </c>
      <c r="B25" s="153">
        <v>120103</v>
      </c>
      <c r="C25" s="153">
        <v>119041.46654308445</v>
      </c>
      <c r="D25" s="153">
        <f t="shared" si="0"/>
        <v>-1061.533456915553</v>
      </c>
      <c r="E25" s="161">
        <v>8563</v>
      </c>
      <c r="F25" s="217"/>
      <c r="G25" s="39"/>
      <c r="I25" s="44"/>
      <c r="J25" s="44"/>
      <c r="K25" s="45"/>
      <c r="L25" s="45"/>
      <c r="M25" s="46"/>
    </row>
    <row r="26" spans="1:13" x14ac:dyDescent="0.2">
      <c r="A26" s="222" t="s">
        <v>201</v>
      </c>
      <c r="B26" s="219">
        <v>99510</v>
      </c>
      <c r="C26" s="219">
        <v>108522.90286618043</v>
      </c>
      <c r="D26" s="219">
        <f t="shared" si="0"/>
        <v>9012.9028661804332</v>
      </c>
      <c r="E26" s="223">
        <v>6012</v>
      </c>
      <c r="F26" s="217"/>
      <c r="G26" s="39"/>
    </row>
    <row r="27" spans="1:13" x14ac:dyDescent="0.2">
      <c r="A27" s="225" t="s">
        <v>204</v>
      </c>
      <c r="B27" s="226">
        <v>57429</v>
      </c>
      <c r="C27" s="226">
        <v>73927.114543540316</v>
      </c>
      <c r="D27" s="226">
        <f t="shared" si="0"/>
        <v>16498.114543540316</v>
      </c>
      <c r="E27" s="228">
        <v>8396</v>
      </c>
      <c r="F27" s="217"/>
      <c r="G27" s="39"/>
    </row>
    <row r="28" spans="1:13" x14ac:dyDescent="0.2">
      <c r="A28" s="222" t="s">
        <v>211</v>
      </c>
      <c r="B28" s="219">
        <v>52115</v>
      </c>
      <c r="C28" s="219">
        <v>73715.313440182421</v>
      </c>
      <c r="D28" s="219">
        <f t="shared" si="0"/>
        <v>21600.313440182421</v>
      </c>
      <c r="E28" s="223">
        <v>8979</v>
      </c>
      <c r="F28" s="217"/>
      <c r="G28" s="39"/>
    </row>
    <row r="29" spans="1:13" x14ac:dyDescent="0.2">
      <c r="A29" s="152" t="s">
        <v>209</v>
      </c>
      <c r="B29" s="153">
        <v>38999</v>
      </c>
      <c r="C29" s="153">
        <v>53524.516459448583</v>
      </c>
      <c r="D29" s="153">
        <f t="shared" si="0"/>
        <v>14525.516459448583</v>
      </c>
      <c r="E29" s="161">
        <v>8694</v>
      </c>
      <c r="F29" s="217"/>
      <c r="G29" s="39"/>
    </row>
    <row r="30" spans="1:13" x14ac:dyDescent="0.2">
      <c r="A30" s="154" t="s">
        <v>206</v>
      </c>
      <c r="B30" s="155">
        <v>37799</v>
      </c>
      <c r="C30" s="155">
        <v>39688.873270117132</v>
      </c>
      <c r="D30" s="155">
        <f t="shared" si="0"/>
        <v>1889.8732701171321</v>
      </c>
      <c r="E30" s="162">
        <v>8530</v>
      </c>
      <c r="F30" s="217"/>
      <c r="G30" s="39"/>
    </row>
    <row r="31" spans="1:13" x14ac:dyDescent="0.2">
      <c r="A31" s="225" t="s">
        <v>208</v>
      </c>
      <c r="B31" s="226">
        <v>22960</v>
      </c>
      <c r="C31" s="226">
        <v>22037.987209305458</v>
      </c>
      <c r="D31" s="226">
        <f t="shared" si="0"/>
        <v>-922.01279069454176</v>
      </c>
      <c r="E31" s="228">
        <v>8619</v>
      </c>
      <c r="F31" s="217"/>
      <c r="G31" s="39"/>
    </row>
    <row r="32" spans="1:13" x14ac:dyDescent="0.2">
      <c r="A32" s="154" t="s">
        <v>210</v>
      </c>
      <c r="B32" s="155">
        <v>13034</v>
      </c>
      <c r="C32" s="155">
        <v>13685.818369005905</v>
      </c>
      <c r="D32" s="155">
        <f t="shared" si="0"/>
        <v>651.81836900590497</v>
      </c>
      <c r="E32" s="162">
        <v>8717</v>
      </c>
      <c r="F32" s="217"/>
      <c r="G32" s="39"/>
    </row>
    <row r="33" spans="1:5" x14ac:dyDescent="0.2">
      <c r="A33" s="158" t="s">
        <v>27</v>
      </c>
      <c r="B33" s="145">
        <f>SUBTOTAL(109,B6:B32)</f>
        <v>300000001</v>
      </c>
      <c r="C33" s="145">
        <f>SUBTOTAL(109,C6:C32)</f>
        <v>315000000.00000012</v>
      </c>
      <c r="D33" s="145">
        <f>SUBTOTAL(109,D6:D32)</f>
        <v>14999999.000000034</v>
      </c>
      <c r="E33" s="145"/>
    </row>
  </sheetData>
  <sortState ref="A6:E32">
    <sortCondition descending="1" ref="C6:C32"/>
  </sortState>
  <pageMargins left="0.70866141732283472" right="0.70866141732283472" top="0.74803149606299213" bottom="0.74803149606299213" header="0.31496062992125984" footer="0.31496062992125984"/>
  <pageSetup paperSize="9" scale="97"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3"/>
  <sheetViews>
    <sheetView showGridLines="0" workbookViewId="0">
      <selection activeCell="A34" sqref="A34"/>
    </sheetView>
  </sheetViews>
  <sheetFormatPr defaultRowHeight="15" x14ac:dyDescent="0.2"/>
  <cols>
    <col min="1" max="1" width="46.88671875" customWidth="1"/>
    <col min="2" max="5" width="10.77734375" customWidth="1"/>
    <col min="6" max="6" width="10.77734375" style="54" customWidth="1"/>
    <col min="8" max="8" width="14.5546875" bestFit="1" customWidth="1"/>
    <col min="9" max="9" width="12" customWidth="1"/>
  </cols>
  <sheetData>
    <row r="1" spans="1:12" ht="15.75" x14ac:dyDescent="0.25">
      <c r="B1" s="9"/>
      <c r="C1" s="9"/>
      <c r="D1" s="9"/>
      <c r="E1" s="9"/>
      <c r="F1" s="55"/>
    </row>
    <row r="2" spans="1:12" ht="15.75" x14ac:dyDescent="0.25">
      <c r="A2" s="1" t="str">
        <f ca="1">"Table "&amp;H2&amp;": "&amp;VLOOKUP(VALUE(H2),'Table Index'!$A$5:$B$25,2,FALSE)</f>
        <v>Table 1.3: Indicative and final funding allocations for 2018</v>
      </c>
      <c r="B2" s="9"/>
      <c r="C2" s="9"/>
      <c r="D2" s="2"/>
      <c r="F2" s="55"/>
      <c r="H2" s="66" t="str">
        <f ca="1">MID(CELL("filename",H2),FIND("]",CELL("filename",H2))+1,255)</f>
        <v>1.3</v>
      </c>
    </row>
    <row r="3" spans="1:12" ht="15.75" x14ac:dyDescent="0.25">
      <c r="A3" s="2" t="s">
        <v>0</v>
      </c>
      <c r="B3" s="9"/>
      <c r="C3" s="9"/>
      <c r="D3" s="9"/>
      <c r="E3" s="9"/>
      <c r="F3" s="55"/>
      <c r="H3" s="44"/>
      <c r="I3" s="44"/>
      <c r="J3" s="44"/>
      <c r="K3" s="44"/>
      <c r="L3" s="44"/>
    </row>
    <row r="4" spans="1:12" ht="15.75" x14ac:dyDescent="0.25">
      <c r="F4"/>
      <c r="G4" s="324"/>
      <c r="K4" s="39"/>
    </row>
    <row r="5" spans="1:12" ht="30.75" customHeight="1" thickBot="1" x14ac:dyDescent="0.25">
      <c r="A5" s="146" t="s">
        <v>2</v>
      </c>
      <c r="B5" s="147" t="s">
        <v>28</v>
      </c>
      <c r="C5" s="147" t="s">
        <v>29</v>
      </c>
      <c r="D5" s="147" t="s">
        <v>30</v>
      </c>
      <c r="E5" s="147" t="s">
        <v>31</v>
      </c>
      <c r="F5" s="165" t="s">
        <v>1</v>
      </c>
    </row>
    <row r="6" spans="1:12" ht="15.75" thickTop="1" x14ac:dyDescent="0.2">
      <c r="A6" s="149" t="s">
        <v>35</v>
      </c>
      <c r="B6" s="150">
        <v>94281489.099999994</v>
      </c>
      <c r="C6" s="150">
        <v>93923982.761195719</v>
      </c>
      <c r="D6" s="150">
        <f>C6-B6</f>
        <v>-357506.3388042748</v>
      </c>
      <c r="E6" s="255">
        <f t="shared" ref="E6:E32" si="0">D6/B6</f>
        <v>-3.7919038213862365E-3</v>
      </c>
      <c r="F6" s="160">
        <v>7001</v>
      </c>
      <c r="G6" s="51"/>
      <c r="H6" s="322"/>
      <c r="I6" s="230"/>
      <c r="J6" s="51"/>
      <c r="K6" s="51"/>
      <c r="L6" s="51"/>
    </row>
    <row r="7" spans="1:12" x14ac:dyDescent="0.2">
      <c r="A7" s="225" t="s">
        <v>37</v>
      </c>
      <c r="B7" s="226">
        <v>63409837.899999991</v>
      </c>
      <c r="C7" s="226">
        <v>63236555.251180999</v>
      </c>
      <c r="D7" s="226">
        <f t="shared" ref="D7:D32" si="1">C7-B7</f>
        <v>-173282.64881899208</v>
      </c>
      <c r="E7" s="256">
        <f t="shared" si="0"/>
        <v>-2.7327407632277215E-3</v>
      </c>
      <c r="F7" s="228">
        <v>7007</v>
      </c>
      <c r="G7" s="51"/>
      <c r="H7" s="322"/>
      <c r="I7" s="224"/>
      <c r="J7" s="51"/>
      <c r="K7" s="51"/>
      <c r="L7" s="51"/>
    </row>
    <row r="8" spans="1:12" ht="15.75" x14ac:dyDescent="0.25">
      <c r="A8" s="163" t="s">
        <v>7</v>
      </c>
      <c r="B8" s="155">
        <v>41719495.410000004</v>
      </c>
      <c r="C8" s="155">
        <v>41681180.626188122</v>
      </c>
      <c r="D8" s="155">
        <f t="shared" si="1"/>
        <v>-38314.783811882138</v>
      </c>
      <c r="E8" s="257">
        <f t="shared" si="0"/>
        <v>-9.1839039363592664E-4</v>
      </c>
      <c r="F8" s="162">
        <v>7003</v>
      </c>
      <c r="G8" s="51"/>
      <c r="H8" s="260"/>
      <c r="I8" s="261"/>
      <c r="J8" s="51"/>
      <c r="K8" s="51"/>
      <c r="L8" s="51"/>
    </row>
    <row r="9" spans="1:12" x14ac:dyDescent="0.2">
      <c r="A9" s="152" t="s">
        <v>8</v>
      </c>
      <c r="B9" s="153">
        <v>35133250.56000001</v>
      </c>
      <c r="C9" s="153">
        <v>35034777.61264509</v>
      </c>
      <c r="D9" s="153">
        <f t="shared" si="1"/>
        <v>-98472.947354920208</v>
      </c>
      <c r="E9" s="258">
        <f t="shared" si="0"/>
        <v>-2.8028419171391406E-3</v>
      </c>
      <c r="F9" s="161">
        <v>7004</v>
      </c>
      <c r="H9" s="229"/>
      <c r="I9" s="224"/>
    </row>
    <row r="10" spans="1:12" x14ac:dyDescent="0.2">
      <c r="A10" s="154" t="s">
        <v>36</v>
      </c>
      <c r="B10" s="155">
        <v>30177602.140000008</v>
      </c>
      <c r="C10" s="155">
        <v>30386999.333983757</v>
      </c>
      <c r="D10" s="155">
        <f t="shared" si="1"/>
        <v>209397.19398374856</v>
      </c>
      <c r="E10" s="257">
        <f t="shared" si="0"/>
        <v>6.938828108751403E-3</v>
      </c>
      <c r="F10" s="162">
        <v>7005</v>
      </c>
      <c r="H10" s="229"/>
      <c r="I10" s="224"/>
    </row>
    <row r="11" spans="1:12" x14ac:dyDescent="0.2">
      <c r="A11" s="152" t="s">
        <v>9</v>
      </c>
      <c r="B11" s="153">
        <v>16639046.699999996</v>
      </c>
      <c r="C11" s="153">
        <v>16546164.346356882</v>
      </c>
      <c r="D11" s="153">
        <f t="shared" si="1"/>
        <v>-92882.353643113747</v>
      </c>
      <c r="E11" s="258">
        <f t="shared" si="0"/>
        <v>-5.5821920160314094E-3</v>
      </c>
      <c r="F11" s="161">
        <v>7002</v>
      </c>
      <c r="H11" s="229"/>
      <c r="I11" s="224"/>
    </row>
    <row r="12" spans="1:12" x14ac:dyDescent="0.2">
      <c r="A12" s="222" t="s">
        <v>203</v>
      </c>
      <c r="B12" s="219">
        <v>15216721.789999995</v>
      </c>
      <c r="C12" s="219">
        <v>15214649.868758917</v>
      </c>
      <c r="D12" s="219">
        <f t="shared" si="1"/>
        <v>-2071.9212410785258</v>
      </c>
      <c r="E12" s="259">
        <f t="shared" si="0"/>
        <v>-1.361608150344271E-4</v>
      </c>
      <c r="F12" s="223">
        <v>7008</v>
      </c>
      <c r="H12" s="229"/>
      <c r="I12" s="224"/>
    </row>
    <row r="13" spans="1:12" x14ac:dyDescent="0.2">
      <c r="A13" s="152" t="s">
        <v>10</v>
      </c>
      <c r="B13" s="153">
        <v>10360355.51</v>
      </c>
      <c r="C13" s="153">
        <v>10330317.000733841</v>
      </c>
      <c r="D13" s="153">
        <f t="shared" si="1"/>
        <v>-30038.509266158566</v>
      </c>
      <c r="E13" s="258">
        <f t="shared" si="0"/>
        <v>-2.8993705126397315E-3</v>
      </c>
      <c r="F13" s="161">
        <v>7006</v>
      </c>
      <c r="H13" s="229"/>
      <c r="I13" s="224"/>
    </row>
    <row r="14" spans="1:12" x14ac:dyDescent="0.2">
      <c r="A14" s="154" t="s">
        <v>12</v>
      </c>
      <c r="B14" s="155">
        <v>3114281.6899999995</v>
      </c>
      <c r="C14" s="155">
        <v>3530958.2697049188</v>
      </c>
      <c r="D14" s="155">
        <f t="shared" si="1"/>
        <v>416676.57970491936</v>
      </c>
      <c r="E14" s="257">
        <f t="shared" si="0"/>
        <v>0.13379540490600883</v>
      </c>
      <c r="F14" s="162">
        <v>6004</v>
      </c>
      <c r="H14" s="229"/>
      <c r="I14" s="224"/>
    </row>
    <row r="15" spans="1:12" x14ac:dyDescent="0.2">
      <c r="A15" s="225" t="s">
        <v>14</v>
      </c>
      <c r="B15" s="226">
        <v>1147353.42</v>
      </c>
      <c r="C15" s="226">
        <v>1185825.3296366483</v>
      </c>
      <c r="D15" s="226">
        <f t="shared" si="1"/>
        <v>38471.909636648372</v>
      </c>
      <c r="E15" s="256">
        <f t="shared" si="0"/>
        <v>3.3531001839562542E-2</v>
      </c>
      <c r="F15" s="228">
        <v>6013</v>
      </c>
      <c r="H15" s="229"/>
      <c r="I15" s="224"/>
    </row>
    <row r="16" spans="1:12" x14ac:dyDescent="0.2">
      <c r="A16" s="154" t="s">
        <v>13</v>
      </c>
      <c r="B16" s="155">
        <v>709192.58000000019</v>
      </c>
      <c r="C16" s="155">
        <v>701714.94822416035</v>
      </c>
      <c r="D16" s="155">
        <f t="shared" si="1"/>
        <v>-7477.6317758398363</v>
      </c>
      <c r="E16" s="257">
        <f t="shared" si="0"/>
        <v>-1.0543866344230272E-2</v>
      </c>
      <c r="F16" s="162">
        <v>6019</v>
      </c>
      <c r="H16" s="229"/>
      <c r="I16" s="224"/>
    </row>
    <row r="17" spans="1:9" x14ac:dyDescent="0.2">
      <c r="A17" s="225" t="s">
        <v>19</v>
      </c>
      <c r="B17" s="226">
        <v>590526.35000000009</v>
      </c>
      <c r="C17" s="226">
        <v>588017.26105686254</v>
      </c>
      <c r="D17" s="226">
        <f t="shared" si="1"/>
        <v>-2509.0889431375545</v>
      </c>
      <c r="E17" s="256">
        <f t="shared" si="0"/>
        <v>-4.2489025987367951E-3</v>
      </c>
      <c r="F17" s="228">
        <v>6007</v>
      </c>
      <c r="H17" s="229"/>
      <c r="I17" s="224"/>
    </row>
    <row r="18" spans="1:9" x14ac:dyDescent="0.2">
      <c r="A18" s="154" t="s">
        <v>142</v>
      </c>
      <c r="B18" s="155">
        <v>547953.17000000004</v>
      </c>
      <c r="C18" s="155">
        <v>542389.09395246219</v>
      </c>
      <c r="D18" s="155">
        <f t="shared" si="1"/>
        <v>-5564.0760475378484</v>
      </c>
      <c r="E18" s="257">
        <f t="shared" si="0"/>
        <v>-1.015429119159553E-2</v>
      </c>
      <c r="F18" s="162">
        <v>9386</v>
      </c>
      <c r="H18" s="229"/>
      <c r="I18" s="224"/>
    </row>
    <row r="19" spans="1:9" x14ac:dyDescent="0.2">
      <c r="A19" s="152" t="s">
        <v>200</v>
      </c>
      <c r="B19" s="153">
        <v>479835.48</v>
      </c>
      <c r="C19" s="153">
        <v>479835.47954227123</v>
      </c>
      <c r="D19" s="153">
        <f t="shared" si="1"/>
        <v>-4.5772874727845192E-4</v>
      </c>
      <c r="E19" s="258">
        <f t="shared" si="0"/>
        <v>-9.5392851582890853E-10</v>
      </c>
      <c r="F19" s="161">
        <v>6006</v>
      </c>
      <c r="H19" s="229"/>
      <c r="I19" s="224"/>
    </row>
    <row r="20" spans="1:9" x14ac:dyDescent="0.2">
      <c r="A20" s="154" t="s">
        <v>15</v>
      </c>
      <c r="B20" s="155">
        <v>398866.11999999994</v>
      </c>
      <c r="C20" s="155">
        <v>398866.11678241182</v>
      </c>
      <c r="D20" s="155">
        <f t="shared" si="1"/>
        <v>-3.2175881206057966E-3</v>
      </c>
      <c r="E20" s="257">
        <f t="shared" si="0"/>
        <v>-8.0668373653941759E-9</v>
      </c>
      <c r="F20" s="162">
        <v>6010</v>
      </c>
      <c r="H20" s="229"/>
      <c r="I20" s="224"/>
    </row>
    <row r="21" spans="1:9" x14ac:dyDescent="0.2">
      <c r="A21" s="152" t="s">
        <v>205</v>
      </c>
      <c r="B21" s="153">
        <v>174192.99</v>
      </c>
      <c r="C21" s="153">
        <v>253155.42387537489</v>
      </c>
      <c r="D21" s="153">
        <f t="shared" si="1"/>
        <v>78962.433875374903</v>
      </c>
      <c r="E21" s="258">
        <f t="shared" si="0"/>
        <v>0.45330431422857431</v>
      </c>
      <c r="F21" s="161">
        <v>8509</v>
      </c>
      <c r="H21" s="229"/>
      <c r="I21" s="224"/>
    </row>
    <row r="22" spans="1:9" x14ac:dyDescent="0.2">
      <c r="A22" s="222" t="s">
        <v>202</v>
      </c>
      <c r="B22" s="219">
        <v>169709.96</v>
      </c>
      <c r="C22" s="219">
        <v>169709.95861157129</v>
      </c>
      <c r="D22" s="219">
        <f t="shared" si="1"/>
        <v>-1.3884287036489695E-3</v>
      </c>
      <c r="E22" s="259">
        <f t="shared" si="0"/>
        <v>-8.1811857338777861E-9</v>
      </c>
      <c r="F22" s="223">
        <v>6014</v>
      </c>
      <c r="H22" s="229"/>
      <c r="I22" s="224"/>
    </row>
    <row r="23" spans="1:9" x14ac:dyDescent="0.2">
      <c r="A23" s="152" t="s">
        <v>18</v>
      </c>
      <c r="B23" s="153">
        <v>156659.48000000001</v>
      </c>
      <c r="C23" s="153">
        <v>156659.47704011644</v>
      </c>
      <c r="D23" s="153">
        <f t="shared" si="1"/>
        <v>-2.9598835681099445E-3</v>
      </c>
      <c r="E23" s="258">
        <f t="shared" si="0"/>
        <v>-1.8893740539097564E-8</v>
      </c>
      <c r="F23" s="161">
        <v>6022</v>
      </c>
      <c r="H23" s="229"/>
      <c r="I23" s="224"/>
    </row>
    <row r="24" spans="1:9" x14ac:dyDescent="0.2">
      <c r="A24" s="222" t="s">
        <v>40</v>
      </c>
      <c r="B24" s="219">
        <v>134097.84999999998</v>
      </c>
      <c r="C24" s="219">
        <v>134097.84782904142</v>
      </c>
      <c r="D24" s="219">
        <f t="shared" si="1"/>
        <v>-2.1709585562348366E-3</v>
      </c>
      <c r="E24" s="259">
        <f t="shared" si="0"/>
        <v>-1.6189361397180022E-8</v>
      </c>
      <c r="F24" s="223">
        <v>6008</v>
      </c>
      <c r="H24" s="229"/>
      <c r="I24" s="224"/>
    </row>
    <row r="25" spans="1:9" x14ac:dyDescent="0.2">
      <c r="A25" s="152" t="s">
        <v>207</v>
      </c>
      <c r="B25" s="153">
        <v>80716.820000000007</v>
      </c>
      <c r="C25" s="153">
        <v>119041.46654308445</v>
      </c>
      <c r="D25" s="153">
        <f t="shared" si="1"/>
        <v>38324.64654308444</v>
      </c>
      <c r="E25" s="258">
        <f t="shared" si="0"/>
        <v>0.47480372174082719</v>
      </c>
      <c r="F25" s="161">
        <v>8563</v>
      </c>
      <c r="H25" s="229"/>
      <c r="I25" s="224"/>
    </row>
    <row r="26" spans="1:9" x14ac:dyDescent="0.2">
      <c r="A26" s="222" t="s">
        <v>201</v>
      </c>
      <c r="B26" s="219">
        <v>108522.89999999998</v>
      </c>
      <c r="C26" s="219">
        <v>108522.90286618043</v>
      </c>
      <c r="D26" s="219">
        <f t="shared" si="1"/>
        <v>2.866180453565903E-3</v>
      </c>
      <c r="E26" s="259">
        <f t="shared" si="0"/>
        <v>2.6410835441790658E-8</v>
      </c>
      <c r="F26" s="223">
        <v>6012</v>
      </c>
      <c r="H26" s="229"/>
      <c r="I26" s="224"/>
    </row>
    <row r="27" spans="1:9" x14ac:dyDescent="0.2">
      <c r="A27" s="225" t="s">
        <v>204</v>
      </c>
      <c r="B27" s="226">
        <v>73927.110000000015</v>
      </c>
      <c r="C27" s="226">
        <v>73927.114543540316</v>
      </c>
      <c r="D27" s="226">
        <f t="shared" si="1"/>
        <v>4.5435403008013964E-3</v>
      </c>
      <c r="E27" s="256">
        <f t="shared" si="0"/>
        <v>6.1459731089195772E-8</v>
      </c>
      <c r="F27" s="228">
        <v>8396</v>
      </c>
      <c r="H27" s="229"/>
      <c r="I27" s="224"/>
    </row>
    <row r="28" spans="1:9" x14ac:dyDescent="0.2">
      <c r="A28" s="222" t="s">
        <v>211</v>
      </c>
      <c r="B28" s="219">
        <v>56440.709999999985</v>
      </c>
      <c r="C28" s="219">
        <v>73715.313440182421</v>
      </c>
      <c r="D28" s="219">
        <f t="shared" si="1"/>
        <v>17274.603440182436</v>
      </c>
      <c r="E28" s="259">
        <f t="shared" si="0"/>
        <v>0.30606637372532064</v>
      </c>
      <c r="F28" s="223">
        <v>8979</v>
      </c>
      <c r="H28" s="229"/>
      <c r="I28" s="224"/>
    </row>
    <row r="29" spans="1:9" x14ac:dyDescent="0.2">
      <c r="A29" s="152" t="s">
        <v>209</v>
      </c>
      <c r="B29" s="153">
        <v>44511.580000000009</v>
      </c>
      <c r="C29" s="153">
        <v>53524.516459448583</v>
      </c>
      <c r="D29" s="153">
        <f t="shared" si="1"/>
        <v>9012.9364594485742</v>
      </c>
      <c r="E29" s="258">
        <f t="shared" si="0"/>
        <v>0.20248520630920253</v>
      </c>
      <c r="F29" s="161">
        <v>8694</v>
      </c>
      <c r="H29" s="229"/>
      <c r="I29" s="224"/>
    </row>
    <row r="30" spans="1:9" x14ac:dyDescent="0.2">
      <c r="A30" s="154" t="s">
        <v>206</v>
      </c>
      <c r="B30" s="155">
        <v>39688.870000000003</v>
      </c>
      <c r="C30" s="155">
        <v>39688.873270117132</v>
      </c>
      <c r="D30" s="155">
        <f t="shared" si="1"/>
        <v>3.2701171294320375E-3</v>
      </c>
      <c r="E30" s="257">
        <f t="shared" si="0"/>
        <v>8.2393807871880385E-8</v>
      </c>
      <c r="F30" s="162">
        <v>8530</v>
      </c>
      <c r="H30" s="229"/>
      <c r="I30" s="224"/>
    </row>
    <row r="31" spans="1:9" ht="15.75" thickBot="1" x14ac:dyDescent="0.25">
      <c r="A31" s="225" t="s">
        <v>208</v>
      </c>
      <c r="B31" s="226">
        <v>22037.99</v>
      </c>
      <c r="C31" s="226">
        <v>22037.987209305458</v>
      </c>
      <c r="D31" s="226">
        <f t="shared" si="1"/>
        <v>-2.790694543364225E-3</v>
      </c>
      <c r="E31" s="256">
        <f t="shared" si="0"/>
        <v>-1.2663108311439585E-7</v>
      </c>
      <c r="F31" s="228">
        <v>8619</v>
      </c>
      <c r="H31" s="229"/>
      <c r="I31" s="224"/>
    </row>
    <row r="32" spans="1:9" ht="15.75" thickTop="1" x14ac:dyDescent="0.2">
      <c r="A32" s="154" t="s">
        <v>210</v>
      </c>
      <c r="B32" s="150">
        <v>13685.819999999998</v>
      </c>
      <c r="C32" s="150">
        <v>13685.818369005905</v>
      </c>
      <c r="D32" s="150">
        <f t="shared" si="1"/>
        <v>-1.6309940929204458E-3</v>
      </c>
      <c r="E32" s="257">
        <f t="shared" si="0"/>
        <v>-1.1917401316986824E-7</v>
      </c>
      <c r="F32" s="162">
        <v>8717</v>
      </c>
      <c r="H32" s="229"/>
      <c r="I32" s="224"/>
    </row>
    <row r="33" spans="1:6" x14ac:dyDescent="0.2">
      <c r="A33" s="158" t="s">
        <v>27</v>
      </c>
      <c r="B33" s="145">
        <f>SUBTOTAL(109,B6:B32)</f>
        <v>315000000.00000006</v>
      </c>
      <c r="C33" s="145">
        <f>SUBTOTAL(109,C6:C32)</f>
        <v>315000000.00000012</v>
      </c>
      <c r="D33" s="145">
        <f>SUBTOTAL(109,D6:D32)</f>
        <v>3.2896423363126814E-8</v>
      </c>
      <c r="E33" s="166"/>
      <c r="F33" s="164"/>
    </row>
  </sheetData>
  <sortState ref="A6:F32">
    <sortCondition descending="1" ref="C6:C32"/>
  </sortState>
  <conditionalFormatting sqref="E6:E32">
    <cfRule type="cellIs" dxfId="84" priority="1" operator="lessThan">
      <formula>0</formula>
    </cfRule>
  </conditionalFormatting>
  <pageMargins left="0.70866141732283472" right="0.70866141732283472" top="0.74803149606299213" bottom="0.74803149606299213" header="0.31496062992125984" footer="0.31496062992125984"/>
  <pageSetup paperSize="9" scale="9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3"/>
  <sheetViews>
    <sheetView showGridLines="0" topLeftCell="A13" zoomScaleNormal="100" workbookViewId="0">
      <selection activeCell="A43" sqref="A43"/>
    </sheetView>
  </sheetViews>
  <sheetFormatPr defaultRowHeight="15" x14ac:dyDescent="0.2"/>
  <cols>
    <col min="1" max="1" width="46.88671875" customWidth="1"/>
    <col min="2" max="2" width="10.44140625" customWidth="1"/>
    <col min="3" max="3" width="12.77734375" customWidth="1"/>
    <col min="4" max="5" width="10.44140625" customWidth="1"/>
    <col min="6" max="6" width="10.44140625" style="54" customWidth="1"/>
    <col min="7" max="7" width="12" bestFit="1" customWidth="1"/>
  </cols>
  <sheetData>
    <row r="1" spans="1:7" ht="15.75" x14ac:dyDescent="0.25">
      <c r="B1" s="9"/>
      <c r="C1" s="9"/>
      <c r="D1" s="9"/>
      <c r="E1" s="9"/>
      <c r="F1" s="55"/>
    </row>
    <row r="2" spans="1:7" ht="15.75" x14ac:dyDescent="0.25">
      <c r="A2" s="1" t="str">
        <f ca="1">"Table "&amp;D2&amp;": "&amp;VLOOKUP(VALUE(D2),'Table Index'!$A$5:$B$25,2,FALSE)</f>
        <v>Table 1.4: Indicative 2019 PBRF funding allocations - by measure</v>
      </c>
      <c r="B2" s="9"/>
      <c r="D2" s="66" t="str">
        <f ca="1">MID(CELL("filename",D2),FIND("]",CELL("filename",D2))+1,255)</f>
        <v>1.4</v>
      </c>
      <c r="F2"/>
    </row>
    <row r="3" spans="1:7" ht="15.75" x14ac:dyDescent="0.25">
      <c r="A3" s="2" t="s">
        <v>0</v>
      </c>
      <c r="B3" s="9"/>
      <c r="C3" s="51"/>
      <c r="D3" s="252"/>
      <c r="E3" s="252"/>
      <c r="F3" s="252"/>
    </row>
    <row r="4" spans="1:7" x14ac:dyDescent="0.2">
      <c r="F4"/>
    </row>
    <row r="5" spans="1:7" ht="24.75" thickBot="1" x14ac:dyDescent="0.25">
      <c r="A5" s="146" t="s">
        <v>2</v>
      </c>
      <c r="B5" s="147" t="s">
        <v>33</v>
      </c>
      <c r="C5" s="147" t="s">
        <v>3</v>
      </c>
      <c r="D5" s="147" t="s">
        <v>4</v>
      </c>
      <c r="E5" s="147" t="s">
        <v>5</v>
      </c>
      <c r="F5" s="167" t="s">
        <v>1</v>
      </c>
    </row>
    <row r="6" spans="1:7" ht="15.75" thickTop="1" x14ac:dyDescent="0.2">
      <c r="A6" s="149" t="s">
        <v>35</v>
      </c>
      <c r="B6" s="150">
        <v>47982635.450000003</v>
      </c>
      <c r="C6" s="150">
        <v>21085259.02</v>
      </c>
      <c r="D6" s="150">
        <v>24767787.039999999</v>
      </c>
      <c r="E6" s="168">
        <f t="shared" ref="E6:E32" si="0">SUM(B6:D6)</f>
        <v>93835681.50999999</v>
      </c>
      <c r="F6" s="160">
        <v>7001</v>
      </c>
      <c r="G6" s="262"/>
    </row>
    <row r="7" spans="1:7" x14ac:dyDescent="0.2">
      <c r="A7" s="225" t="s">
        <v>37</v>
      </c>
      <c r="B7" s="153">
        <v>35803449.909999996</v>
      </c>
      <c r="C7" s="153">
        <v>14294346.810000001</v>
      </c>
      <c r="D7" s="153">
        <v>12362578.57</v>
      </c>
      <c r="E7" s="145">
        <f t="shared" si="0"/>
        <v>62460375.289999999</v>
      </c>
      <c r="F7" s="161">
        <v>7007</v>
      </c>
      <c r="G7" s="262"/>
    </row>
    <row r="8" spans="1:7" x14ac:dyDescent="0.2">
      <c r="A8" s="163" t="s">
        <v>7</v>
      </c>
      <c r="B8" s="155">
        <v>22364544.66</v>
      </c>
      <c r="C8" s="155">
        <v>8169150.6100000003</v>
      </c>
      <c r="D8" s="155">
        <v>8547421.8599999994</v>
      </c>
      <c r="E8" s="169">
        <f t="shared" si="0"/>
        <v>39081117.129999995</v>
      </c>
      <c r="F8" s="162">
        <v>7003</v>
      </c>
      <c r="G8" s="262"/>
    </row>
    <row r="9" spans="1:7" x14ac:dyDescent="0.2">
      <c r="A9" s="152" t="s">
        <v>8</v>
      </c>
      <c r="B9" s="153">
        <v>19355547.109999999</v>
      </c>
      <c r="C9" s="153">
        <v>6702190.7300000004</v>
      </c>
      <c r="D9" s="153">
        <v>9516250.0800000001</v>
      </c>
      <c r="E9" s="145">
        <f t="shared" si="0"/>
        <v>35573987.920000002</v>
      </c>
      <c r="F9" s="161">
        <v>7004</v>
      </c>
      <c r="G9" s="262"/>
    </row>
    <row r="10" spans="1:7" x14ac:dyDescent="0.2">
      <c r="A10" s="154" t="s">
        <v>36</v>
      </c>
      <c r="B10" s="155">
        <v>14519553.949999999</v>
      </c>
      <c r="C10" s="155">
        <v>4599140.74</v>
      </c>
      <c r="D10" s="155">
        <v>9056432.9700000007</v>
      </c>
      <c r="E10" s="169">
        <f t="shared" si="0"/>
        <v>28175127.659999996</v>
      </c>
      <c r="F10" s="162">
        <v>7005</v>
      </c>
      <c r="G10" s="262"/>
    </row>
    <row r="11" spans="1:7" x14ac:dyDescent="0.2">
      <c r="A11" s="152" t="s">
        <v>9</v>
      </c>
      <c r="B11" s="153">
        <v>8496002.0999999996</v>
      </c>
      <c r="C11" s="153">
        <v>2671320.58</v>
      </c>
      <c r="D11" s="153">
        <v>4290157.88</v>
      </c>
      <c r="E11" s="145">
        <f t="shared" si="0"/>
        <v>15457480.559999999</v>
      </c>
      <c r="F11" s="161">
        <v>7002</v>
      </c>
      <c r="G11" s="262"/>
    </row>
    <row r="12" spans="1:7" x14ac:dyDescent="0.2">
      <c r="A12" s="222" t="s">
        <v>203</v>
      </c>
      <c r="B12" s="155">
        <v>12620243.640000001</v>
      </c>
      <c r="C12" s="155">
        <v>1407147.65</v>
      </c>
      <c r="D12" s="155">
        <v>5882501.7800000003</v>
      </c>
      <c r="E12" s="169">
        <f t="shared" si="0"/>
        <v>19909893.07</v>
      </c>
      <c r="F12" s="162">
        <v>7008</v>
      </c>
      <c r="G12" s="262"/>
    </row>
    <row r="13" spans="1:7" x14ac:dyDescent="0.2">
      <c r="A13" s="152" t="s">
        <v>10</v>
      </c>
      <c r="B13" s="153">
        <v>4586937.71</v>
      </c>
      <c r="C13" s="153">
        <v>3592396.66</v>
      </c>
      <c r="D13" s="153">
        <v>1927377.11</v>
      </c>
      <c r="E13" s="145">
        <f t="shared" si="0"/>
        <v>10106711.48</v>
      </c>
      <c r="F13" s="161">
        <v>7006</v>
      </c>
      <c r="G13" s="262"/>
    </row>
    <row r="14" spans="1:7" x14ac:dyDescent="0.2">
      <c r="A14" s="154" t="s">
        <v>12</v>
      </c>
      <c r="B14" s="219">
        <v>1826381.05</v>
      </c>
      <c r="C14" s="219">
        <v>111894.2</v>
      </c>
      <c r="D14" s="219">
        <v>1220745.5900000001</v>
      </c>
      <c r="E14" s="169">
        <f t="shared" si="0"/>
        <v>3159020.84</v>
      </c>
      <c r="F14" s="162">
        <v>6004</v>
      </c>
      <c r="G14" s="262"/>
    </row>
    <row r="15" spans="1:7" x14ac:dyDescent="0.2">
      <c r="A15" s="225" t="s">
        <v>14</v>
      </c>
      <c r="B15" s="153">
        <v>814999.79</v>
      </c>
      <c r="C15" s="153">
        <v>51332.33</v>
      </c>
      <c r="D15" s="153">
        <v>241417.75</v>
      </c>
      <c r="E15" s="145">
        <f t="shared" si="0"/>
        <v>1107749.8700000001</v>
      </c>
      <c r="F15" s="161">
        <v>6013</v>
      </c>
      <c r="G15" s="262"/>
    </row>
    <row r="16" spans="1:7" x14ac:dyDescent="0.2">
      <c r="A16" s="163" t="s">
        <v>13</v>
      </c>
      <c r="B16" s="155">
        <v>634238.68999999994</v>
      </c>
      <c r="C16" s="155">
        <v>122416.93</v>
      </c>
      <c r="D16" s="155">
        <v>352581.52</v>
      </c>
      <c r="E16" s="169">
        <f t="shared" si="0"/>
        <v>1109237.1399999999</v>
      </c>
      <c r="F16" s="162">
        <v>6019</v>
      </c>
      <c r="G16" s="262"/>
    </row>
    <row r="17" spans="1:7" x14ac:dyDescent="0.2">
      <c r="A17" s="152" t="s">
        <v>19</v>
      </c>
      <c r="B17" s="153">
        <v>544306.26</v>
      </c>
      <c r="C17" s="153">
        <v>14454.31</v>
      </c>
      <c r="D17" s="153">
        <v>94276.27</v>
      </c>
      <c r="E17" s="145">
        <f t="shared" si="0"/>
        <v>653036.84000000008</v>
      </c>
      <c r="F17" s="161">
        <v>6007</v>
      </c>
      <c r="G17" s="262"/>
    </row>
    <row r="18" spans="1:7" x14ac:dyDescent="0.2">
      <c r="A18" s="154" t="s">
        <v>142</v>
      </c>
      <c r="B18" s="155">
        <v>153310.20000000001</v>
      </c>
      <c r="C18" s="155">
        <v>38761.21</v>
      </c>
      <c r="D18" s="155">
        <v>341567.94</v>
      </c>
      <c r="E18" s="169">
        <f t="shared" si="0"/>
        <v>533639.35</v>
      </c>
      <c r="F18" s="162">
        <v>9386</v>
      </c>
      <c r="G18" s="262"/>
    </row>
    <row r="19" spans="1:7" x14ac:dyDescent="0.2">
      <c r="A19" s="152" t="s">
        <v>200</v>
      </c>
      <c r="B19" s="153">
        <v>528250.56000000006</v>
      </c>
      <c r="C19" s="153">
        <v>4416.51</v>
      </c>
      <c r="D19" s="153">
        <v>0</v>
      </c>
      <c r="E19" s="145">
        <f t="shared" si="0"/>
        <v>532667.07000000007</v>
      </c>
      <c r="F19" s="161">
        <v>6006</v>
      </c>
      <c r="G19" s="262"/>
    </row>
    <row r="20" spans="1:7" x14ac:dyDescent="0.2">
      <c r="A20" s="222" t="s">
        <v>15</v>
      </c>
      <c r="B20" s="155">
        <v>395912.64</v>
      </c>
      <c r="C20" s="155">
        <v>7208.33</v>
      </c>
      <c r="D20" s="155">
        <v>0</v>
      </c>
      <c r="E20" s="169">
        <f t="shared" si="0"/>
        <v>403120.97000000003</v>
      </c>
      <c r="F20" s="162">
        <v>6010</v>
      </c>
      <c r="G20" s="262"/>
    </row>
    <row r="21" spans="1:7" x14ac:dyDescent="0.2">
      <c r="A21" s="152" t="s">
        <v>202</v>
      </c>
      <c r="B21" s="153">
        <v>367104.56</v>
      </c>
      <c r="C21" s="153">
        <v>4146.3599999999997</v>
      </c>
      <c r="D21" s="153">
        <v>0</v>
      </c>
      <c r="E21" s="145">
        <f t="shared" si="0"/>
        <v>371250.92</v>
      </c>
      <c r="F21" s="161">
        <v>6014</v>
      </c>
      <c r="G21" s="262"/>
    </row>
    <row r="22" spans="1:7" x14ac:dyDescent="0.2">
      <c r="A22" s="163" t="s">
        <v>18</v>
      </c>
      <c r="B22" s="155">
        <v>138739.71</v>
      </c>
      <c r="C22" s="155">
        <v>1920.73</v>
      </c>
      <c r="D22" s="155">
        <v>0</v>
      </c>
      <c r="E22" s="169">
        <f t="shared" si="0"/>
        <v>140660.44</v>
      </c>
      <c r="F22" s="162">
        <v>6022</v>
      </c>
      <c r="G22" s="262"/>
    </row>
    <row r="23" spans="1:7" x14ac:dyDescent="0.2">
      <c r="A23" s="152" t="s">
        <v>205</v>
      </c>
      <c r="B23" s="153">
        <v>224728.63</v>
      </c>
      <c r="C23" s="153">
        <v>0</v>
      </c>
      <c r="D23" s="153">
        <v>98094.32</v>
      </c>
      <c r="E23" s="145">
        <f t="shared" si="0"/>
        <v>322822.95</v>
      </c>
      <c r="F23" s="161">
        <v>8509</v>
      </c>
      <c r="G23" s="262"/>
    </row>
    <row r="24" spans="1:7" x14ac:dyDescent="0.2">
      <c r="A24" s="154" t="s">
        <v>40</v>
      </c>
      <c r="B24" s="155">
        <v>217558.62</v>
      </c>
      <c r="C24" s="155">
        <v>12019.56</v>
      </c>
      <c r="D24" s="155">
        <v>0</v>
      </c>
      <c r="E24" s="169">
        <f t="shared" si="0"/>
        <v>229578.18</v>
      </c>
      <c r="F24" s="162">
        <v>6008</v>
      </c>
      <c r="G24" s="262"/>
    </row>
    <row r="25" spans="1:7" x14ac:dyDescent="0.2">
      <c r="A25" s="152" t="s">
        <v>201</v>
      </c>
      <c r="B25" s="153">
        <v>44044.35</v>
      </c>
      <c r="C25" s="153">
        <v>6845.64</v>
      </c>
      <c r="D25" s="153">
        <v>0</v>
      </c>
      <c r="E25" s="145">
        <f t="shared" si="0"/>
        <v>50889.99</v>
      </c>
      <c r="F25" s="161">
        <v>6012</v>
      </c>
      <c r="G25" s="262"/>
    </row>
    <row r="26" spans="1:7" x14ac:dyDescent="0.2">
      <c r="A26" s="222" t="s">
        <v>207</v>
      </c>
      <c r="B26" s="155">
        <v>70214.89</v>
      </c>
      <c r="C26" s="155">
        <v>451.94</v>
      </c>
      <c r="D26" s="155">
        <v>32893.9</v>
      </c>
      <c r="E26" s="169">
        <f t="shared" si="0"/>
        <v>103560.73000000001</v>
      </c>
      <c r="F26" s="162">
        <v>8563</v>
      </c>
      <c r="G26" s="262"/>
    </row>
    <row r="27" spans="1:7" x14ac:dyDescent="0.2">
      <c r="A27" s="152" t="s">
        <v>204</v>
      </c>
      <c r="B27" s="153">
        <v>176177.41</v>
      </c>
      <c r="C27" s="153">
        <v>41540.65</v>
      </c>
      <c r="D27" s="153">
        <v>0</v>
      </c>
      <c r="E27" s="145">
        <f t="shared" si="0"/>
        <v>217718.06</v>
      </c>
      <c r="F27" s="161">
        <v>8396</v>
      </c>
      <c r="G27" s="262"/>
    </row>
    <row r="28" spans="1:7" x14ac:dyDescent="0.2">
      <c r="A28" s="163" t="s">
        <v>209</v>
      </c>
      <c r="B28" s="155">
        <v>40971.49</v>
      </c>
      <c r="C28" s="155">
        <v>26363</v>
      </c>
      <c r="D28" s="155">
        <v>17915.43</v>
      </c>
      <c r="E28" s="169">
        <f t="shared" si="0"/>
        <v>85249.919999999984</v>
      </c>
      <c r="F28" s="162">
        <v>8694</v>
      </c>
      <c r="G28" s="262"/>
    </row>
    <row r="29" spans="1:7" x14ac:dyDescent="0.2">
      <c r="A29" s="152" t="s">
        <v>211</v>
      </c>
      <c r="B29" s="153">
        <v>60432.95</v>
      </c>
      <c r="C29" s="153">
        <v>5537.52</v>
      </c>
      <c r="D29" s="153">
        <v>0</v>
      </c>
      <c r="E29" s="145">
        <f t="shared" si="0"/>
        <v>65970.47</v>
      </c>
      <c r="F29" s="161">
        <v>8979</v>
      </c>
      <c r="G29" s="262"/>
    </row>
    <row r="30" spans="1:7" x14ac:dyDescent="0.2">
      <c r="A30" s="154" t="s">
        <v>206</v>
      </c>
      <c r="B30" s="155">
        <v>87064.42</v>
      </c>
      <c r="C30" s="155">
        <v>0</v>
      </c>
      <c r="D30" s="155">
        <v>0</v>
      </c>
      <c r="E30" s="169">
        <f t="shared" si="0"/>
        <v>87064.42</v>
      </c>
      <c r="F30" s="162">
        <v>8530</v>
      </c>
      <c r="G30" s="262"/>
    </row>
    <row r="31" spans="1:7" x14ac:dyDescent="0.2">
      <c r="A31" s="152" t="s">
        <v>208</v>
      </c>
      <c r="B31" s="153">
        <v>5121.4399999999996</v>
      </c>
      <c r="C31" s="153">
        <v>420.33</v>
      </c>
      <c r="D31" s="153">
        <v>0</v>
      </c>
      <c r="E31" s="145">
        <f t="shared" si="0"/>
        <v>5541.7699999999995</v>
      </c>
      <c r="F31" s="161">
        <v>8619</v>
      </c>
      <c r="G31" s="262"/>
    </row>
    <row r="32" spans="1:7" x14ac:dyDescent="0.2">
      <c r="A32" s="222" t="s">
        <v>210</v>
      </c>
      <c r="B32" s="155">
        <v>30728.62</v>
      </c>
      <c r="C32" s="155">
        <v>0</v>
      </c>
      <c r="D32" s="155">
        <v>0</v>
      </c>
      <c r="E32" s="169">
        <f t="shared" si="0"/>
        <v>30728.62</v>
      </c>
      <c r="F32" s="162">
        <v>8717</v>
      </c>
      <c r="G32" s="262"/>
    </row>
    <row r="33" spans="1:7" x14ac:dyDescent="0.2">
      <c r="A33" s="152" t="s">
        <v>214</v>
      </c>
      <c r="B33" s="153">
        <v>185396</v>
      </c>
      <c r="C33" s="153">
        <v>0</v>
      </c>
      <c r="D33" s="153">
        <v>0</v>
      </c>
      <c r="E33" s="145">
        <f t="shared" ref="E33:E41" si="1">SUM(B33:D33)</f>
        <v>185396</v>
      </c>
      <c r="F33" s="161">
        <v>6009</v>
      </c>
      <c r="G33" s="262"/>
    </row>
    <row r="34" spans="1:7" x14ac:dyDescent="0.2">
      <c r="A34" s="163" t="s">
        <v>215</v>
      </c>
      <c r="B34" s="155">
        <v>179736.81</v>
      </c>
      <c r="C34" s="155">
        <v>3117.53</v>
      </c>
      <c r="D34" s="155">
        <v>0</v>
      </c>
      <c r="E34" s="169">
        <f t="shared" si="1"/>
        <v>182854.34</v>
      </c>
      <c r="F34" s="162">
        <v>6011</v>
      </c>
      <c r="G34" s="262"/>
    </row>
    <row r="35" spans="1:7" x14ac:dyDescent="0.2">
      <c r="A35" s="152" t="s">
        <v>216</v>
      </c>
      <c r="B35" s="153">
        <v>42610.35</v>
      </c>
      <c r="C35" s="153">
        <v>1159.22</v>
      </c>
      <c r="D35" s="153">
        <v>0</v>
      </c>
      <c r="E35" s="145">
        <f t="shared" si="1"/>
        <v>43769.57</v>
      </c>
      <c r="F35" s="161">
        <v>6017</v>
      </c>
      <c r="G35" s="262"/>
    </row>
    <row r="36" spans="1:7" x14ac:dyDescent="0.2">
      <c r="A36" s="154" t="s">
        <v>217</v>
      </c>
      <c r="B36" s="155">
        <v>365158.42</v>
      </c>
      <c r="C36" s="155">
        <v>21812.79</v>
      </c>
      <c r="D36" s="155">
        <v>0</v>
      </c>
      <c r="E36" s="169">
        <f t="shared" si="1"/>
        <v>386971.20999999996</v>
      </c>
      <c r="F36" s="162">
        <v>6025</v>
      </c>
      <c r="G36" s="262"/>
    </row>
    <row r="37" spans="1:7" x14ac:dyDescent="0.2">
      <c r="A37" s="152" t="s">
        <v>218</v>
      </c>
      <c r="B37" s="153">
        <v>26221.75</v>
      </c>
      <c r="C37" s="153">
        <v>0</v>
      </c>
      <c r="D37" s="153">
        <v>0</v>
      </c>
      <c r="E37" s="145">
        <f t="shared" si="1"/>
        <v>26221.75</v>
      </c>
      <c r="F37" s="161">
        <v>7548</v>
      </c>
      <c r="G37" s="262"/>
    </row>
    <row r="38" spans="1:7" x14ac:dyDescent="0.2">
      <c r="A38" s="163" t="s">
        <v>219</v>
      </c>
      <c r="B38" s="155">
        <v>153643.09</v>
      </c>
      <c r="C38" s="155">
        <v>0</v>
      </c>
      <c r="D38" s="155">
        <v>0</v>
      </c>
      <c r="E38" s="169">
        <f t="shared" si="1"/>
        <v>153643.09</v>
      </c>
      <c r="F38" s="162">
        <v>8192</v>
      </c>
      <c r="G38" s="262"/>
    </row>
    <row r="39" spans="1:7" x14ac:dyDescent="0.2">
      <c r="A39" s="152" t="s">
        <v>220</v>
      </c>
      <c r="B39" s="153">
        <v>0</v>
      </c>
      <c r="C39" s="153">
        <v>0</v>
      </c>
      <c r="D39" s="153">
        <v>0</v>
      </c>
      <c r="E39" s="145">
        <f t="shared" si="1"/>
        <v>0</v>
      </c>
      <c r="F39" s="161">
        <v>8502</v>
      </c>
      <c r="G39" s="262"/>
    </row>
    <row r="40" spans="1:7" x14ac:dyDescent="0.2">
      <c r="A40" s="154" t="s">
        <v>221</v>
      </c>
      <c r="B40" s="155">
        <v>33903.910000000003</v>
      </c>
      <c r="C40" s="155">
        <v>0</v>
      </c>
      <c r="D40" s="155">
        <v>0</v>
      </c>
      <c r="E40" s="169">
        <f t="shared" si="1"/>
        <v>33903.910000000003</v>
      </c>
      <c r="F40" s="162">
        <v>8550</v>
      </c>
      <c r="G40" s="262"/>
    </row>
    <row r="41" spans="1:7" x14ac:dyDescent="0.2">
      <c r="A41" s="152" t="s">
        <v>222</v>
      </c>
      <c r="B41" s="153">
        <v>174128.84</v>
      </c>
      <c r="C41" s="153">
        <v>3228.12</v>
      </c>
      <c r="D41" s="153">
        <v>0</v>
      </c>
      <c r="E41" s="145">
        <f t="shared" si="1"/>
        <v>177356.96</v>
      </c>
      <c r="F41" s="161">
        <v>8630</v>
      </c>
      <c r="G41" s="262"/>
    </row>
    <row r="42" spans="1:7" x14ac:dyDescent="0.2">
      <c r="A42" s="263" t="s">
        <v>27</v>
      </c>
      <c r="B42" s="169">
        <f>SUBTOTAL(109,B6:B41)</f>
        <v>173249999.97999993</v>
      </c>
      <c r="C42" s="169">
        <f>SUBTOTAL(109,C6:C41)</f>
        <v>63000000.00999999</v>
      </c>
      <c r="D42" s="169">
        <f>SUBTOTAL(109,D6:D41)</f>
        <v>78750000.00999999</v>
      </c>
      <c r="E42" s="169">
        <f>SUBTOTAL(109,E6:E41)</f>
        <v>314999999.99999994</v>
      </c>
      <c r="F42" s="162"/>
      <c r="G42" s="262"/>
    </row>
    <row r="43" spans="1:7" x14ac:dyDescent="0.2">
      <c r="D43" s="262"/>
    </row>
  </sheetData>
  <sortState ref="A6:F32">
    <sortCondition descending="1" ref="E6:E32"/>
  </sortState>
  <pageMargins left="0.70866141732283472" right="0.70866141732283472" top="0.74803149606299213" bottom="0.74803149606299213" header="0.31496062992125984" footer="0.31496062992125984"/>
  <pageSetup paperSize="9" scale="8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6"/>
  <sheetViews>
    <sheetView showGridLines="0" topLeftCell="A16" workbookViewId="0">
      <selection activeCell="A43" sqref="A43"/>
    </sheetView>
  </sheetViews>
  <sheetFormatPr defaultRowHeight="15" x14ac:dyDescent="0.2"/>
  <cols>
    <col min="1" max="1" width="46.88671875" customWidth="1"/>
    <col min="2" max="5" width="10.88671875" customWidth="1"/>
    <col min="6" max="6" width="9.21875" bestFit="1" customWidth="1"/>
    <col min="8" max="8" width="28.21875" customWidth="1"/>
    <col min="9" max="9" width="15.5546875" style="180" bestFit="1" customWidth="1"/>
    <col min="10" max="10" width="15.88671875" customWidth="1"/>
    <col min="14" max="14" width="8.88671875" customWidth="1"/>
  </cols>
  <sheetData>
    <row r="1" spans="1:9" ht="15.75" x14ac:dyDescent="0.25">
      <c r="B1" s="9"/>
      <c r="C1" s="9"/>
      <c r="D1" s="9"/>
      <c r="E1" s="9"/>
      <c r="F1" s="55"/>
    </row>
    <row r="2" spans="1:9" ht="15.75" x14ac:dyDescent="0.25">
      <c r="A2" s="1" t="s">
        <v>272</v>
      </c>
      <c r="B2" s="9"/>
      <c r="C2" s="9"/>
      <c r="D2" s="2"/>
      <c r="F2" s="55"/>
      <c r="G2" s="264"/>
      <c r="H2" s="270" t="s">
        <v>273</v>
      </c>
    </row>
    <row r="3" spans="1:9" ht="15.75" x14ac:dyDescent="0.25">
      <c r="A3" s="2" t="s">
        <v>0</v>
      </c>
      <c r="B3" s="9"/>
      <c r="C3" s="9"/>
      <c r="D3" s="9"/>
      <c r="E3" s="9"/>
      <c r="F3" s="324"/>
      <c r="G3" s="264"/>
      <c r="H3" s="271"/>
    </row>
    <row r="4" spans="1:9" x14ac:dyDescent="0.2">
      <c r="G4" s="264"/>
      <c r="H4" s="271"/>
    </row>
    <row r="5" spans="1:9" ht="33.75" customHeight="1" thickBot="1" x14ac:dyDescent="0.25">
      <c r="A5" s="146" t="s">
        <v>2</v>
      </c>
      <c r="B5" s="147" t="s">
        <v>223</v>
      </c>
      <c r="C5" s="147" t="s">
        <v>224</v>
      </c>
      <c r="D5" s="147" t="s">
        <v>30</v>
      </c>
      <c r="E5" s="147" t="s">
        <v>31</v>
      </c>
      <c r="F5" s="159" t="s">
        <v>1</v>
      </c>
      <c r="G5" s="264"/>
      <c r="H5" s="272"/>
    </row>
    <row r="6" spans="1:9" ht="15.75" thickTop="1" x14ac:dyDescent="0.2">
      <c r="A6" s="149" t="s">
        <v>35</v>
      </c>
      <c r="B6" s="150">
        <v>93923982.761195719</v>
      </c>
      <c r="C6" s="150">
        <v>93835681.50999999</v>
      </c>
      <c r="D6" s="150">
        <v>-88301.251195728779</v>
      </c>
      <c r="E6" s="275">
        <v>-9.4013529452043271E-4</v>
      </c>
      <c r="F6" s="160">
        <v>7001</v>
      </c>
      <c r="H6" s="273"/>
      <c r="I6" s="248"/>
    </row>
    <row r="7" spans="1:9" x14ac:dyDescent="0.2">
      <c r="A7" s="152" t="s">
        <v>37</v>
      </c>
      <c r="B7" s="153">
        <v>63236555.251180999</v>
      </c>
      <c r="C7" s="153">
        <v>62460375.289999999</v>
      </c>
      <c r="D7" s="153">
        <v>-776179.96118099988</v>
      </c>
      <c r="E7" s="274">
        <v>-1.2274229013549944E-2</v>
      </c>
      <c r="F7" s="161">
        <v>7007</v>
      </c>
      <c r="H7" s="241"/>
      <c r="I7" s="248"/>
    </row>
    <row r="8" spans="1:9" x14ac:dyDescent="0.2">
      <c r="A8" s="163" t="s">
        <v>7</v>
      </c>
      <c r="B8" s="155">
        <v>41681180.626188122</v>
      </c>
      <c r="C8" s="155">
        <v>39081117.129999995</v>
      </c>
      <c r="D8" s="155">
        <v>-2600063.4961881265</v>
      </c>
      <c r="E8" s="277">
        <v>-6.2379794840900379E-2</v>
      </c>
      <c r="F8" s="162">
        <v>7003</v>
      </c>
      <c r="H8" s="241"/>
      <c r="I8" s="248"/>
    </row>
    <row r="9" spans="1:9" x14ac:dyDescent="0.2">
      <c r="A9" s="152" t="s">
        <v>8</v>
      </c>
      <c r="B9" s="153">
        <v>35034777.61264509</v>
      </c>
      <c r="C9" s="153">
        <v>35573987.920000002</v>
      </c>
      <c r="D9" s="153">
        <v>539210.30735491216</v>
      </c>
      <c r="E9" s="278">
        <v>1.539071585715718E-2</v>
      </c>
      <c r="F9" s="161">
        <v>7004</v>
      </c>
      <c r="H9" s="241"/>
      <c r="I9" s="248"/>
    </row>
    <row r="10" spans="1:9" x14ac:dyDescent="0.2">
      <c r="A10" s="154" t="s">
        <v>36</v>
      </c>
      <c r="B10" s="155">
        <v>30386999.333983757</v>
      </c>
      <c r="C10" s="155">
        <v>28175127.659999996</v>
      </c>
      <c r="D10" s="155">
        <v>-2211871.6739837602</v>
      </c>
      <c r="E10" s="277">
        <v>-7.2790065569589835E-2</v>
      </c>
      <c r="F10" s="162">
        <v>7005</v>
      </c>
      <c r="H10" s="241"/>
      <c r="I10" s="248"/>
    </row>
    <row r="11" spans="1:9" x14ac:dyDescent="0.2">
      <c r="A11" s="152" t="s">
        <v>9</v>
      </c>
      <c r="B11" s="153">
        <v>16546164.346356882</v>
      </c>
      <c r="C11" s="153">
        <v>15457480.559999999</v>
      </c>
      <c r="D11" s="153">
        <v>-1088683.7863568831</v>
      </c>
      <c r="E11" s="278">
        <v>-6.5796746821059376E-2</v>
      </c>
      <c r="F11" s="161">
        <v>7002</v>
      </c>
      <c r="H11" s="241"/>
      <c r="I11" s="248"/>
    </row>
    <row r="12" spans="1:9" x14ac:dyDescent="0.2">
      <c r="A12" s="163" t="s">
        <v>203</v>
      </c>
      <c r="B12" s="155">
        <v>15214649.868758917</v>
      </c>
      <c r="C12" s="155">
        <v>19909893.07</v>
      </c>
      <c r="D12" s="155">
        <v>4695243.2012410834</v>
      </c>
      <c r="E12" s="277">
        <v>0.30860014799828461</v>
      </c>
      <c r="F12" s="162">
        <v>7008</v>
      </c>
      <c r="H12" s="241"/>
      <c r="I12" s="248"/>
    </row>
    <row r="13" spans="1:9" x14ac:dyDescent="0.2">
      <c r="A13" s="152" t="s">
        <v>10</v>
      </c>
      <c r="B13" s="153">
        <v>10330317.000733841</v>
      </c>
      <c r="C13" s="153">
        <v>10106711.48</v>
      </c>
      <c r="D13" s="153">
        <v>-223605.52073384076</v>
      </c>
      <c r="E13" s="278">
        <v>-2.1645562349921727E-2</v>
      </c>
      <c r="F13" s="161">
        <v>7006</v>
      </c>
      <c r="H13" s="241"/>
      <c r="I13" s="248"/>
    </row>
    <row r="14" spans="1:9" x14ac:dyDescent="0.2">
      <c r="A14" s="154" t="s">
        <v>12</v>
      </c>
      <c r="B14" s="155">
        <v>3530958.2697049188</v>
      </c>
      <c r="C14" s="155">
        <v>3159020.84</v>
      </c>
      <c r="D14" s="155">
        <v>-371937.42970491899</v>
      </c>
      <c r="E14" s="277">
        <v>-0.10533611594792416</v>
      </c>
      <c r="F14" s="162">
        <v>6004</v>
      </c>
      <c r="H14" s="267"/>
      <c r="I14" s="248"/>
    </row>
    <row r="15" spans="1:9" x14ac:dyDescent="0.2">
      <c r="A15" s="152" t="s">
        <v>14</v>
      </c>
      <c r="B15" s="153">
        <v>1185825.3296366483</v>
      </c>
      <c r="C15" s="153">
        <v>1107749.8700000001</v>
      </c>
      <c r="D15" s="153">
        <v>-78075.459636648186</v>
      </c>
      <c r="E15" s="278">
        <v>-6.5840607115865438E-2</v>
      </c>
      <c r="F15" s="161">
        <v>6013</v>
      </c>
      <c r="H15" s="241"/>
      <c r="I15" s="248"/>
    </row>
    <row r="16" spans="1:9" x14ac:dyDescent="0.2">
      <c r="A16" s="163" t="s">
        <v>13</v>
      </c>
      <c r="B16" s="155">
        <v>701714.94822416035</v>
      </c>
      <c r="C16" s="155">
        <v>1109237.1399999999</v>
      </c>
      <c r="D16" s="155">
        <v>407522.19177583954</v>
      </c>
      <c r="E16" s="277">
        <v>0.58075176082134428</v>
      </c>
      <c r="F16" s="162">
        <v>6019</v>
      </c>
      <c r="H16" s="241"/>
      <c r="I16" s="248"/>
    </row>
    <row r="17" spans="1:9" x14ac:dyDescent="0.2">
      <c r="A17" s="152" t="s">
        <v>19</v>
      </c>
      <c r="B17" s="153">
        <v>588017.26105686254</v>
      </c>
      <c r="C17" s="153">
        <v>653036.84000000008</v>
      </c>
      <c r="D17" s="153">
        <v>65019.578943137545</v>
      </c>
      <c r="E17" s="278">
        <v>0.11057426924215752</v>
      </c>
      <c r="F17" s="161">
        <v>6007</v>
      </c>
      <c r="H17" s="241"/>
      <c r="I17" s="248"/>
    </row>
    <row r="18" spans="1:9" x14ac:dyDescent="0.2">
      <c r="A18" s="154" t="s">
        <v>142</v>
      </c>
      <c r="B18" s="155">
        <v>542389.09395246219</v>
      </c>
      <c r="C18" s="155">
        <v>533639.35</v>
      </c>
      <c r="D18" s="155">
        <v>-8749.7439524622168</v>
      </c>
      <c r="E18" s="277">
        <v>-1.6131858199252603E-2</v>
      </c>
      <c r="F18" s="162">
        <v>9386</v>
      </c>
      <c r="H18" s="241"/>
      <c r="I18" s="248"/>
    </row>
    <row r="19" spans="1:9" x14ac:dyDescent="0.2">
      <c r="A19" s="152" t="s">
        <v>200</v>
      </c>
      <c r="B19" s="153">
        <v>479835.47954227123</v>
      </c>
      <c r="C19" s="153">
        <v>532667.07000000007</v>
      </c>
      <c r="D19" s="153">
        <v>52831.590457728831</v>
      </c>
      <c r="E19" s="278">
        <v>0.11010355155089072</v>
      </c>
      <c r="F19" s="161">
        <v>6006</v>
      </c>
      <c r="H19" s="241"/>
      <c r="I19" s="248"/>
    </row>
    <row r="20" spans="1:9" x14ac:dyDescent="0.2">
      <c r="A20" s="163" t="s">
        <v>15</v>
      </c>
      <c r="B20" s="155">
        <v>398866.11678241182</v>
      </c>
      <c r="C20" s="155">
        <v>403120.97000000003</v>
      </c>
      <c r="D20" s="155">
        <v>4254.8532175882137</v>
      </c>
      <c r="E20" s="277">
        <v>1.0667371928985654E-2</v>
      </c>
      <c r="F20" s="162">
        <v>6010</v>
      </c>
      <c r="H20" s="241"/>
      <c r="I20" s="248"/>
    </row>
    <row r="21" spans="1:9" x14ac:dyDescent="0.2">
      <c r="A21" s="152" t="s">
        <v>202</v>
      </c>
      <c r="B21" s="153">
        <v>169709.95861157129</v>
      </c>
      <c r="C21" s="153">
        <v>371250.92</v>
      </c>
      <c r="D21" s="153">
        <v>201540.9613884287</v>
      </c>
      <c r="E21" s="278">
        <v>1.1875611958029615</v>
      </c>
      <c r="F21" s="161">
        <v>6014</v>
      </c>
      <c r="H21" s="241"/>
      <c r="I21" s="248"/>
    </row>
    <row r="22" spans="1:9" x14ac:dyDescent="0.2">
      <c r="A22" s="154" t="s">
        <v>18</v>
      </c>
      <c r="B22" s="155">
        <v>156659.47704011644</v>
      </c>
      <c r="C22" s="155">
        <v>140660.44</v>
      </c>
      <c r="D22" s="155">
        <v>-15999.03704011644</v>
      </c>
      <c r="E22" s="277">
        <v>-0.10212619971927712</v>
      </c>
      <c r="F22" s="162">
        <v>6022</v>
      </c>
      <c r="H22" s="241"/>
      <c r="I22" s="248"/>
    </row>
    <row r="23" spans="1:9" x14ac:dyDescent="0.2">
      <c r="A23" s="152" t="s">
        <v>205</v>
      </c>
      <c r="B23" s="153">
        <v>253155.42387537489</v>
      </c>
      <c r="C23" s="153">
        <v>322822.95</v>
      </c>
      <c r="D23" s="153">
        <v>69667.526124625118</v>
      </c>
      <c r="E23" s="278">
        <v>0.27519665610214827</v>
      </c>
      <c r="F23" s="161">
        <v>8509</v>
      </c>
      <c r="H23" s="241"/>
      <c r="I23" s="248"/>
    </row>
    <row r="24" spans="1:9" x14ac:dyDescent="0.2">
      <c r="A24" s="163" t="s">
        <v>40</v>
      </c>
      <c r="B24" s="155">
        <v>134097.84782904142</v>
      </c>
      <c r="C24" s="155">
        <v>229578.18</v>
      </c>
      <c r="D24" s="155">
        <v>95480.332170958573</v>
      </c>
      <c r="E24" s="277">
        <v>0.7120198699436584</v>
      </c>
      <c r="F24" s="162">
        <v>6008</v>
      </c>
      <c r="H24" s="241"/>
      <c r="I24" s="248"/>
    </row>
    <row r="25" spans="1:9" x14ac:dyDescent="0.2">
      <c r="A25" s="152" t="s">
        <v>201</v>
      </c>
      <c r="B25" s="153">
        <v>108522.90286618043</v>
      </c>
      <c r="C25" s="153">
        <v>50889.99</v>
      </c>
      <c r="D25" s="153">
        <v>-57632.912866180435</v>
      </c>
      <c r="E25" s="278">
        <v>-0.53106681948277379</v>
      </c>
      <c r="F25" s="161">
        <v>6012</v>
      </c>
      <c r="H25" s="241"/>
      <c r="I25" s="248"/>
    </row>
    <row r="26" spans="1:9" x14ac:dyDescent="0.2">
      <c r="A26" s="154" t="s">
        <v>207</v>
      </c>
      <c r="B26" s="155">
        <v>119041.46654308445</v>
      </c>
      <c r="C26" s="155">
        <v>103560.73000000001</v>
      </c>
      <c r="D26" s="155">
        <v>-15480.736543084437</v>
      </c>
      <c r="E26" s="277">
        <v>-0.13004490781774369</v>
      </c>
      <c r="F26" s="162">
        <v>8563</v>
      </c>
      <c r="H26" s="241"/>
      <c r="I26" s="248"/>
    </row>
    <row r="27" spans="1:9" x14ac:dyDescent="0.2">
      <c r="A27" s="152" t="s">
        <v>204</v>
      </c>
      <c r="B27" s="153">
        <v>73927.114543540316</v>
      </c>
      <c r="C27" s="153">
        <v>217718.06</v>
      </c>
      <c r="D27" s="153">
        <v>143790.94545645968</v>
      </c>
      <c r="E27" s="278">
        <v>1.9450366261998793</v>
      </c>
      <c r="F27" s="161">
        <v>8396</v>
      </c>
      <c r="H27" s="241"/>
      <c r="I27" s="248"/>
    </row>
    <row r="28" spans="1:9" x14ac:dyDescent="0.2">
      <c r="A28" s="154" t="s">
        <v>209</v>
      </c>
      <c r="B28" s="155">
        <v>53524.516459448583</v>
      </c>
      <c r="C28" s="155">
        <v>85249.919999999984</v>
      </c>
      <c r="D28" s="155">
        <v>31725.403540551401</v>
      </c>
      <c r="E28" s="277">
        <v>0.59272657912916038</v>
      </c>
      <c r="F28" s="162">
        <v>8694</v>
      </c>
      <c r="H28" s="241"/>
      <c r="I28" s="248"/>
    </row>
    <row r="29" spans="1:9" x14ac:dyDescent="0.2">
      <c r="A29" s="152" t="s">
        <v>211</v>
      </c>
      <c r="B29" s="153">
        <v>73715.313440182421</v>
      </c>
      <c r="C29" s="153">
        <v>65970.47</v>
      </c>
      <c r="D29" s="153">
        <v>-7744.8434401824197</v>
      </c>
      <c r="E29" s="278">
        <v>-0.10506424077633622</v>
      </c>
      <c r="F29" s="161">
        <v>8979</v>
      </c>
      <c r="H29" s="267"/>
      <c r="I29" s="248"/>
    </row>
    <row r="30" spans="1:9" x14ac:dyDescent="0.2">
      <c r="A30" s="163" t="s">
        <v>206</v>
      </c>
      <c r="B30" s="155">
        <v>39688.873270117132</v>
      </c>
      <c r="C30" s="155">
        <v>87064.42</v>
      </c>
      <c r="D30" s="155">
        <v>47375.546729882866</v>
      </c>
      <c r="E30" s="277">
        <v>1.1936732596929942</v>
      </c>
      <c r="F30" s="162">
        <v>8530</v>
      </c>
      <c r="H30" s="241"/>
      <c r="I30" s="248"/>
    </row>
    <row r="31" spans="1:9" x14ac:dyDescent="0.2">
      <c r="A31" s="152" t="s">
        <v>208</v>
      </c>
      <c r="B31" s="153">
        <v>22037.987209305458</v>
      </c>
      <c r="C31" s="153">
        <v>5541.7699999999995</v>
      </c>
      <c r="D31" s="153">
        <v>-16496.217209305458</v>
      </c>
      <c r="E31" s="278">
        <v>-0.7485355650964346</v>
      </c>
      <c r="F31" s="161">
        <v>8619</v>
      </c>
      <c r="H31" s="241"/>
      <c r="I31" s="248"/>
    </row>
    <row r="32" spans="1:9" x14ac:dyDescent="0.2">
      <c r="A32" s="154" t="s">
        <v>210</v>
      </c>
      <c r="B32" s="155">
        <v>13685.818369005905</v>
      </c>
      <c r="C32" s="155">
        <v>30728.62</v>
      </c>
      <c r="D32" s="155">
        <v>17042.801630994094</v>
      </c>
      <c r="E32" s="277">
        <v>1.245289187060286</v>
      </c>
      <c r="F32" s="162">
        <v>8717</v>
      </c>
      <c r="H32" s="241"/>
      <c r="I32" s="248"/>
    </row>
    <row r="33" spans="1:9" x14ac:dyDescent="0.2">
      <c r="A33" s="152" t="s">
        <v>214</v>
      </c>
      <c r="B33" s="153"/>
      <c r="C33" s="153">
        <v>185396</v>
      </c>
      <c r="D33" s="153">
        <v>185396</v>
      </c>
      <c r="E33" s="276" t="s">
        <v>252</v>
      </c>
      <c r="F33" s="161">
        <v>6009</v>
      </c>
      <c r="H33" s="241"/>
      <c r="I33" s="248"/>
    </row>
    <row r="34" spans="1:9" x14ac:dyDescent="0.2">
      <c r="A34" s="163" t="s">
        <v>215</v>
      </c>
      <c r="B34" s="155"/>
      <c r="C34" s="155">
        <v>182854.34</v>
      </c>
      <c r="D34" s="155">
        <v>182854.34</v>
      </c>
      <c r="E34" s="155" t="s">
        <v>252</v>
      </c>
      <c r="F34" s="162">
        <v>6011</v>
      </c>
      <c r="H34" s="241"/>
      <c r="I34" s="248"/>
    </row>
    <row r="35" spans="1:9" x14ac:dyDescent="0.2">
      <c r="A35" s="152" t="s">
        <v>216</v>
      </c>
      <c r="B35" s="153"/>
      <c r="C35" s="153">
        <v>43769.57</v>
      </c>
      <c r="D35" s="153">
        <v>43769.57</v>
      </c>
      <c r="E35" s="153" t="s">
        <v>252</v>
      </c>
      <c r="F35" s="161">
        <v>6017</v>
      </c>
      <c r="H35" s="241"/>
      <c r="I35" s="248"/>
    </row>
    <row r="36" spans="1:9" x14ac:dyDescent="0.2">
      <c r="A36" s="154" t="s">
        <v>217</v>
      </c>
      <c r="B36" s="155"/>
      <c r="C36" s="155">
        <v>386971.20999999996</v>
      </c>
      <c r="D36" s="155">
        <v>386971.20999999996</v>
      </c>
      <c r="E36" s="155" t="s">
        <v>252</v>
      </c>
      <c r="F36" s="162">
        <v>6025</v>
      </c>
      <c r="H36" s="241"/>
      <c r="I36" s="248"/>
    </row>
    <row r="37" spans="1:9" x14ac:dyDescent="0.2">
      <c r="A37" s="152" t="s">
        <v>218</v>
      </c>
      <c r="B37" s="153"/>
      <c r="C37" s="153">
        <v>26221.75</v>
      </c>
      <c r="D37" s="153">
        <v>26221.75</v>
      </c>
      <c r="E37" s="153" t="s">
        <v>252</v>
      </c>
      <c r="F37" s="161">
        <v>7548</v>
      </c>
      <c r="H37" s="241"/>
      <c r="I37" s="248"/>
    </row>
    <row r="38" spans="1:9" x14ac:dyDescent="0.2">
      <c r="A38" s="163" t="s">
        <v>219</v>
      </c>
      <c r="B38" s="155"/>
      <c r="C38" s="155">
        <v>153643.09</v>
      </c>
      <c r="D38" s="155">
        <v>153643.09</v>
      </c>
      <c r="E38" s="155" t="s">
        <v>252</v>
      </c>
      <c r="F38" s="162">
        <v>8192</v>
      </c>
      <c r="H38" s="241"/>
      <c r="I38" s="248"/>
    </row>
    <row r="39" spans="1:9" x14ac:dyDescent="0.2">
      <c r="A39" s="152" t="s">
        <v>220</v>
      </c>
      <c r="B39" s="153"/>
      <c r="C39" s="153">
        <v>0</v>
      </c>
      <c r="D39" s="153">
        <v>0</v>
      </c>
      <c r="E39" s="153" t="s">
        <v>252</v>
      </c>
      <c r="F39" s="161">
        <v>8502</v>
      </c>
      <c r="H39" s="241"/>
      <c r="I39" s="248"/>
    </row>
    <row r="40" spans="1:9" x14ac:dyDescent="0.2">
      <c r="A40" s="154" t="s">
        <v>221</v>
      </c>
      <c r="B40" s="155"/>
      <c r="C40" s="155">
        <v>33903.910000000003</v>
      </c>
      <c r="D40" s="155">
        <v>33903.910000000003</v>
      </c>
      <c r="E40" s="155" t="s">
        <v>252</v>
      </c>
      <c r="F40" s="162">
        <v>8550</v>
      </c>
      <c r="H40" s="241"/>
      <c r="I40" s="248"/>
    </row>
    <row r="41" spans="1:9" x14ac:dyDescent="0.2">
      <c r="A41" s="152" t="s">
        <v>222</v>
      </c>
      <c r="B41" s="153"/>
      <c r="C41" s="153">
        <v>177356.96</v>
      </c>
      <c r="D41" s="153">
        <v>177356.96</v>
      </c>
      <c r="E41" s="153" t="s">
        <v>252</v>
      </c>
      <c r="F41" s="161">
        <v>8630</v>
      </c>
      <c r="H41" s="241"/>
      <c r="I41" s="248"/>
    </row>
    <row r="42" spans="1:9" x14ac:dyDescent="0.2">
      <c r="A42" s="263" t="s">
        <v>27</v>
      </c>
      <c r="B42" s="169">
        <v>315000000.00000012</v>
      </c>
      <c r="C42" s="169">
        <v>314999999.99999994</v>
      </c>
      <c r="D42" s="268">
        <v>-4.793400876224041E-8</v>
      </c>
      <c r="E42" s="269"/>
      <c r="F42" s="162"/>
      <c r="H42" s="267"/>
      <c r="I42" s="248"/>
    </row>
    <row r="43" spans="1:9" x14ac:dyDescent="0.2">
      <c r="H43" s="241"/>
      <c r="I43" s="248"/>
    </row>
    <row r="44" spans="1:9" x14ac:dyDescent="0.2">
      <c r="H44" s="241"/>
      <c r="I44" s="248"/>
    </row>
    <row r="45" spans="1:9" x14ac:dyDescent="0.2">
      <c r="H45" s="267"/>
      <c r="I45" s="248"/>
    </row>
    <row r="46" spans="1:9" x14ac:dyDescent="0.2">
      <c r="I46" s="249"/>
    </row>
  </sheetData>
  <sortState ref="A6:F32">
    <sortCondition descending="1" ref="C6:C32"/>
  </sortState>
  <pageMargins left="0.70866141732283472" right="0.70866141732283472" top="0.74803149606299213" bottom="0.74803149606299213" header="0.31496062992125984" footer="0.31496062992125984"/>
  <pageSetup paperSize="9" scale="87"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3"/>
  <sheetViews>
    <sheetView showGridLines="0" workbookViewId="0">
      <selection activeCell="B26" sqref="B26"/>
    </sheetView>
  </sheetViews>
  <sheetFormatPr defaultRowHeight="15" x14ac:dyDescent="0.2"/>
  <cols>
    <col min="1" max="1" width="46.88671875" customWidth="1"/>
    <col min="2" max="4" width="14" customWidth="1"/>
    <col min="5" max="5" width="11.21875" customWidth="1"/>
    <col min="8" max="9" width="8.88671875" customWidth="1"/>
    <col min="10" max="10" width="15.6640625" customWidth="1"/>
    <col min="11" max="11" width="14.109375" customWidth="1"/>
  </cols>
  <sheetData>
    <row r="1" spans="1:11" ht="15.75" x14ac:dyDescent="0.25">
      <c r="B1" s="9"/>
      <c r="C1" s="9"/>
      <c r="D1" s="9"/>
      <c r="E1" s="9"/>
    </row>
    <row r="2" spans="1:11" ht="15.75" x14ac:dyDescent="0.25">
      <c r="A2" s="1" t="s">
        <v>241</v>
      </c>
      <c r="B2" s="9"/>
      <c r="C2" s="9"/>
      <c r="D2" s="2"/>
    </row>
    <row r="3" spans="1:11" ht="15.75" x14ac:dyDescent="0.25">
      <c r="A3" s="2" t="s">
        <v>0</v>
      </c>
      <c r="B3" s="9"/>
      <c r="C3" s="9"/>
      <c r="D3" s="9"/>
      <c r="E3" s="9"/>
    </row>
    <row r="4" spans="1:11" x14ac:dyDescent="0.2">
      <c r="G4" s="51"/>
      <c r="H4" s="51"/>
      <c r="I4" s="51"/>
    </row>
    <row r="5" spans="1:11" ht="29.25" customHeight="1" thickBot="1" x14ac:dyDescent="0.25">
      <c r="A5" s="146" t="s">
        <v>2</v>
      </c>
      <c r="B5" s="147" t="s">
        <v>188</v>
      </c>
      <c r="C5" s="147" t="s">
        <v>225</v>
      </c>
      <c r="D5" s="147" t="s">
        <v>30</v>
      </c>
      <c r="E5" s="147" t="s">
        <v>31</v>
      </c>
      <c r="F5" s="159" t="s">
        <v>1</v>
      </c>
      <c r="H5" s="44"/>
      <c r="I5" s="44"/>
      <c r="J5" s="44"/>
      <c r="K5" s="44"/>
    </row>
    <row r="6" spans="1:11" ht="15.75" thickTop="1" x14ac:dyDescent="0.2">
      <c r="A6" s="149" t="s">
        <v>35</v>
      </c>
      <c r="B6" s="150">
        <v>46697968.912604481</v>
      </c>
      <c r="C6" s="150">
        <v>49032867.358234704</v>
      </c>
      <c r="D6" s="150">
        <v>2334898.4456302226</v>
      </c>
      <c r="E6" s="186">
        <v>4.9999999999999968E-2</v>
      </c>
      <c r="F6" s="175">
        <v>7001</v>
      </c>
      <c r="H6" s="44"/>
      <c r="I6" s="44"/>
      <c r="J6" s="45"/>
      <c r="K6" s="45"/>
    </row>
    <row r="7" spans="1:11" x14ac:dyDescent="0.2">
      <c r="A7" s="236" t="s">
        <v>37</v>
      </c>
      <c r="B7" s="226">
        <v>35254050.95332133</v>
      </c>
      <c r="C7" s="226">
        <v>37016753.500987396</v>
      </c>
      <c r="D7" s="226">
        <v>1762702.5476660654</v>
      </c>
      <c r="E7" s="237">
        <v>4.9999999999999968E-2</v>
      </c>
      <c r="F7" s="238">
        <v>7007</v>
      </c>
      <c r="H7" s="44"/>
      <c r="I7" s="44"/>
      <c r="J7" s="45"/>
      <c r="K7" s="45"/>
    </row>
    <row r="8" spans="1:11" x14ac:dyDescent="0.2">
      <c r="A8" s="154" t="s">
        <v>7</v>
      </c>
      <c r="B8" s="155">
        <v>23113274.300014492</v>
      </c>
      <c r="C8" s="155">
        <v>24268938.015015218</v>
      </c>
      <c r="D8" s="155">
        <v>1155663.7150007263</v>
      </c>
      <c r="E8" s="188">
        <v>5.0000000000000072E-2</v>
      </c>
      <c r="F8" s="177">
        <v>7003</v>
      </c>
      <c r="H8" s="44"/>
      <c r="I8" s="44"/>
      <c r="J8" s="45"/>
      <c r="K8" s="45"/>
    </row>
    <row r="9" spans="1:11" x14ac:dyDescent="0.2">
      <c r="A9" s="152" t="s">
        <v>8</v>
      </c>
      <c r="B9" s="153">
        <v>16923144.395391196</v>
      </c>
      <c r="C9" s="153">
        <v>17769301.615160756</v>
      </c>
      <c r="D9" s="153">
        <v>846157.2197695598</v>
      </c>
      <c r="E9" s="187">
        <v>0.05</v>
      </c>
      <c r="F9" s="174">
        <v>7004</v>
      </c>
      <c r="H9" s="44"/>
      <c r="I9" s="44"/>
      <c r="J9" s="45"/>
      <c r="K9" s="45"/>
    </row>
    <row r="10" spans="1:11" x14ac:dyDescent="0.2">
      <c r="A10" s="154" t="s">
        <v>36</v>
      </c>
      <c r="B10" s="155">
        <v>16074667.103555271</v>
      </c>
      <c r="C10" s="155">
        <v>16878400.458733037</v>
      </c>
      <c r="D10" s="155">
        <v>803733.35517776571</v>
      </c>
      <c r="E10" s="188">
        <v>5.0000000000000135E-2</v>
      </c>
      <c r="F10" s="177">
        <v>7005</v>
      </c>
      <c r="H10" s="44"/>
      <c r="I10" s="44"/>
      <c r="J10" s="45"/>
      <c r="K10" s="45"/>
    </row>
    <row r="11" spans="1:11" x14ac:dyDescent="0.2">
      <c r="A11" s="152" t="s">
        <v>9</v>
      </c>
      <c r="B11" s="153">
        <v>8961995.8842399996</v>
      </c>
      <c r="C11" s="153">
        <v>9410095.678452</v>
      </c>
      <c r="D11" s="153">
        <v>448099.79421200044</v>
      </c>
      <c r="E11" s="187">
        <v>5.0000000000000051E-2</v>
      </c>
      <c r="F11" s="174">
        <v>7002</v>
      </c>
      <c r="H11" s="44"/>
      <c r="I11" s="44"/>
      <c r="J11" s="46"/>
      <c r="K11" s="46"/>
    </row>
    <row r="12" spans="1:11" x14ac:dyDescent="0.2">
      <c r="A12" s="222" t="s">
        <v>203</v>
      </c>
      <c r="B12" s="219">
        <v>8029212.2133693006</v>
      </c>
      <c r="C12" s="219">
        <v>8430672.8240377661</v>
      </c>
      <c r="D12" s="219">
        <v>401460.6106684655</v>
      </c>
      <c r="E12" s="234">
        <v>5.0000000000000058E-2</v>
      </c>
      <c r="F12" s="235">
        <v>7008</v>
      </c>
      <c r="H12" s="44"/>
      <c r="I12" s="44"/>
      <c r="J12" s="46"/>
      <c r="K12" s="46"/>
    </row>
    <row r="13" spans="1:11" x14ac:dyDescent="0.2">
      <c r="A13" s="152" t="s">
        <v>10</v>
      </c>
      <c r="B13" s="153">
        <v>4488361.8899609782</v>
      </c>
      <c r="C13" s="153">
        <v>4712779.9844590276</v>
      </c>
      <c r="D13" s="153">
        <v>224418.09449804947</v>
      </c>
      <c r="E13" s="187">
        <v>5.0000000000000128E-2</v>
      </c>
      <c r="F13" s="174">
        <v>7006</v>
      </c>
      <c r="H13" s="44"/>
      <c r="I13" s="44"/>
      <c r="J13" s="46"/>
      <c r="K13" s="46"/>
    </row>
    <row r="14" spans="1:11" x14ac:dyDescent="0.2">
      <c r="A14" s="154" t="s">
        <v>12</v>
      </c>
      <c r="B14" s="155">
        <v>2038893.6694454015</v>
      </c>
      <c r="C14" s="155">
        <v>2140838.3529176717</v>
      </c>
      <c r="D14" s="155">
        <v>101944.68347227015</v>
      </c>
      <c r="E14" s="188">
        <v>5.0000000000000037E-2</v>
      </c>
      <c r="F14" s="177">
        <v>6004</v>
      </c>
      <c r="H14" s="44"/>
      <c r="I14" s="44"/>
      <c r="J14" s="46"/>
      <c r="K14" s="46"/>
    </row>
    <row r="15" spans="1:11" x14ac:dyDescent="0.2">
      <c r="A15" s="225" t="s">
        <v>14</v>
      </c>
      <c r="B15" s="226">
        <v>832071.68861009402</v>
      </c>
      <c r="C15" s="226">
        <v>873675.27304059872</v>
      </c>
      <c r="D15" s="226">
        <v>41603.584430504707</v>
      </c>
      <c r="E15" s="237">
        <v>5.000000000000001E-2</v>
      </c>
      <c r="F15" s="238">
        <v>6013</v>
      </c>
      <c r="H15" s="44"/>
      <c r="I15" s="44"/>
      <c r="J15" s="44"/>
      <c r="K15" s="44"/>
    </row>
    <row r="16" spans="1:11" x14ac:dyDescent="0.2">
      <c r="A16" s="154" t="s">
        <v>19</v>
      </c>
      <c r="B16" s="155">
        <v>454597.26682381274</v>
      </c>
      <c r="C16" s="155">
        <v>477327.13016500336</v>
      </c>
      <c r="D16" s="155">
        <v>22729.863341190619</v>
      </c>
      <c r="E16" s="188">
        <v>4.9999999999999961E-2</v>
      </c>
      <c r="F16" s="177">
        <v>6007</v>
      </c>
      <c r="H16" s="44"/>
      <c r="I16" s="44"/>
      <c r="J16" s="44"/>
      <c r="K16" s="44"/>
    </row>
    <row r="17" spans="1:6" x14ac:dyDescent="0.2">
      <c r="A17" s="152" t="s">
        <v>200</v>
      </c>
      <c r="B17" s="153">
        <v>452479.2235048</v>
      </c>
      <c r="C17" s="153">
        <v>475103.18468003999</v>
      </c>
      <c r="D17" s="153">
        <v>22623.961175239994</v>
      </c>
      <c r="E17" s="187">
        <v>4.9999999999999989E-2</v>
      </c>
      <c r="F17" s="174">
        <v>6006</v>
      </c>
    </row>
    <row r="18" spans="1:6" x14ac:dyDescent="0.2">
      <c r="A18" s="154" t="s">
        <v>15</v>
      </c>
      <c r="B18" s="155">
        <v>372221.67435512959</v>
      </c>
      <c r="C18" s="155">
        <v>390832.75807288609</v>
      </c>
      <c r="D18" s="155">
        <v>18611.083717756497</v>
      </c>
      <c r="E18" s="188">
        <v>5.0000000000000044E-2</v>
      </c>
      <c r="F18" s="177">
        <v>6010</v>
      </c>
    </row>
    <row r="19" spans="1:6" x14ac:dyDescent="0.2">
      <c r="A19" s="225" t="s">
        <v>13</v>
      </c>
      <c r="B19" s="226">
        <v>275671.48428997607</v>
      </c>
      <c r="C19" s="226">
        <v>289455.05850447487</v>
      </c>
      <c r="D19" s="226">
        <v>13783.574214498803</v>
      </c>
      <c r="E19" s="237">
        <v>0.05</v>
      </c>
      <c r="F19" s="238">
        <v>6019</v>
      </c>
    </row>
    <row r="20" spans="1:6" x14ac:dyDescent="0.2">
      <c r="A20" s="222" t="s">
        <v>202</v>
      </c>
      <c r="B20" s="155">
        <v>153802.53024216159</v>
      </c>
      <c r="C20" s="219">
        <v>161492.65675426967</v>
      </c>
      <c r="D20" s="219">
        <v>7690.1265121080796</v>
      </c>
      <c r="E20" s="234">
        <v>0.05</v>
      </c>
      <c r="F20" s="235">
        <v>6014</v>
      </c>
    </row>
    <row r="21" spans="1:6" x14ac:dyDescent="0.2">
      <c r="A21" s="152" t="s">
        <v>18</v>
      </c>
      <c r="B21" s="153">
        <v>145982.06260272962</v>
      </c>
      <c r="C21" s="153">
        <v>153281.16573286612</v>
      </c>
      <c r="D21" s="153">
        <v>7299.1031301365001</v>
      </c>
      <c r="E21" s="187">
        <v>5.0000000000000128E-2</v>
      </c>
      <c r="F21" s="174">
        <v>6022</v>
      </c>
    </row>
    <row r="22" spans="1:6" x14ac:dyDescent="0.2">
      <c r="A22" s="154" t="s">
        <v>142</v>
      </c>
      <c r="B22" s="155">
        <v>145069.67471146261</v>
      </c>
      <c r="C22" s="155">
        <v>152323.15844703573</v>
      </c>
      <c r="D22" s="176">
        <v>7253.4837355731288</v>
      </c>
      <c r="E22" s="188">
        <v>4.9999999999999989E-2</v>
      </c>
      <c r="F22" s="177">
        <v>9386</v>
      </c>
    </row>
    <row r="23" spans="1:6" x14ac:dyDescent="0.2">
      <c r="A23" s="152" t="s">
        <v>205</v>
      </c>
      <c r="B23" s="153">
        <v>143244.89892892845</v>
      </c>
      <c r="C23" s="153">
        <v>150407.1438753749</v>
      </c>
      <c r="D23" s="153">
        <v>7162.2449464464444</v>
      </c>
      <c r="E23" s="187">
        <v>5.0000000000000155E-2</v>
      </c>
      <c r="F23" s="174">
        <v>8509</v>
      </c>
    </row>
    <row r="24" spans="1:6" x14ac:dyDescent="0.2">
      <c r="A24" s="222" t="s">
        <v>40</v>
      </c>
      <c r="B24" s="219">
        <v>116133.94444556438</v>
      </c>
      <c r="C24" s="219">
        <v>121940.6416678426</v>
      </c>
      <c r="D24" s="219">
        <v>5806.6972222782206</v>
      </c>
      <c r="E24" s="234">
        <v>5.000000000000001E-2</v>
      </c>
      <c r="F24" s="235">
        <v>6008</v>
      </c>
    </row>
    <row r="25" spans="1:6" x14ac:dyDescent="0.2">
      <c r="A25" s="152" t="s">
        <v>201</v>
      </c>
      <c r="B25" s="153">
        <v>94497.317309802675</v>
      </c>
      <c r="C25" s="153">
        <v>99222.183175292812</v>
      </c>
      <c r="D25" s="153">
        <v>4724.8658654901374</v>
      </c>
      <c r="E25" s="187">
        <v>5.0000000000000037E-2</v>
      </c>
      <c r="F25" s="174">
        <v>6012</v>
      </c>
    </row>
    <row r="26" spans="1:6" x14ac:dyDescent="0.2">
      <c r="A26" s="222" t="s">
        <v>207</v>
      </c>
      <c r="B26" s="155">
        <v>67777.3862084102</v>
      </c>
      <c r="C26" s="219">
        <v>71166.255518830701</v>
      </c>
      <c r="D26" s="219">
        <v>3388.8693104205013</v>
      </c>
      <c r="E26" s="234">
        <v>4.9999999999999871E-2</v>
      </c>
      <c r="F26" s="235">
        <v>8563</v>
      </c>
    </row>
    <row r="27" spans="1:6" x14ac:dyDescent="0.2">
      <c r="A27" s="152" t="s">
        <v>211</v>
      </c>
      <c r="B27" s="226">
        <v>48877.922746449658</v>
      </c>
      <c r="C27" s="153">
        <v>51321.818883772139</v>
      </c>
      <c r="D27" s="153">
        <v>2443.8961373224811</v>
      </c>
      <c r="E27" s="187">
        <v>4.9999999999999961E-2</v>
      </c>
      <c r="F27" s="174">
        <v>8979</v>
      </c>
    </row>
    <row r="28" spans="1:6" x14ac:dyDescent="0.2">
      <c r="A28" s="154" t="s">
        <v>206</v>
      </c>
      <c r="B28" s="155">
        <v>37798.926923921077</v>
      </c>
      <c r="C28" s="155">
        <v>39688.873270117132</v>
      </c>
      <c r="D28" s="155">
        <v>1889.9463461960549</v>
      </c>
      <c r="E28" s="188">
        <v>5.0000000000000031E-2</v>
      </c>
      <c r="F28" s="177">
        <v>8530</v>
      </c>
    </row>
    <row r="29" spans="1:6" x14ac:dyDescent="0.2">
      <c r="A29" s="225" t="s">
        <v>204</v>
      </c>
      <c r="B29" s="153">
        <v>26068.22546477315</v>
      </c>
      <c r="C29" s="226">
        <v>27371.63673801181</v>
      </c>
      <c r="D29" s="226">
        <v>1303.4112732386602</v>
      </c>
      <c r="E29" s="237">
        <v>5.0000000000000107E-2</v>
      </c>
      <c r="F29" s="238">
        <v>8396</v>
      </c>
    </row>
    <row r="30" spans="1:6" x14ac:dyDescent="0.2">
      <c r="A30" s="154" t="s">
        <v>208</v>
      </c>
      <c r="B30" s="155">
        <v>19551.169098579863</v>
      </c>
      <c r="C30" s="155">
        <v>20528.727553508856</v>
      </c>
      <c r="D30" s="155">
        <v>977.55845492899243</v>
      </c>
      <c r="E30" s="188">
        <v>4.9999999999999961E-2</v>
      </c>
      <c r="F30" s="177">
        <v>8619</v>
      </c>
    </row>
    <row r="31" spans="1:6" x14ac:dyDescent="0.2">
      <c r="A31" s="152" t="s">
        <v>209</v>
      </c>
      <c r="B31" s="153">
        <v>19551.169098579863</v>
      </c>
      <c r="C31" s="153">
        <v>20528.727553508856</v>
      </c>
      <c r="D31" s="153">
        <v>977.55845492899243</v>
      </c>
      <c r="E31" s="187">
        <v>4.9999999999999961E-2</v>
      </c>
      <c r="F31" s="174">
        <v>8694</v>
      </c>
    </row>
    <row r="32" spans="1:6" ht="15.75" thickBot="1" x14ac:dyDescent="0.25">
      <c r="A32" s="154" t="s">
        <v>210</v>
      </c>
      <c r="B32" s="155">
        <v>13034.112732386575</v>
      </c>
      <c r="C32" s="155">
        <v>13685.818369005905</v>
      </c>
      <c r="D32" s="155">
        <v>651.70563661933011</v>
      </c>
      <c r="E32" s="188">
        <v>5.0000000000000107E-2</v>
      </c>
      <c r="F32" s="177">
        <v>8717</v>
      </c>
    </row>
    <row r="33" spans="1:6" ht="15.75" thickTop="1" x14ac:dyDescent="0.2">
      <c r="A33" s="158" t="s">
        <v>27</v>
      </c>
      <c r="B33" s="279">
        <v>165000000.00000003</v>
      </c>
      <c r="C33" s="145">
        <v>173249999.99999994</v>
      </c>
      <c r="D33" s="173">
        <v>8250000.0000000047</v>
      </c>
      <c r="E33" s="239">
        <v>5.0000000000000017E-2</v>
      </c>
      <c r="F33" s="174"/>
    </row>
  </sheetData>
  <sortState ref="A6:F32">
    <sortCondition descending="1" ref="C6:C32"/>
  </sortState>
  <pageMargins left="0.70866141732283472" right="0.70866141732283472" top="0.74803149606299213" bottom="0.74803149606299213" header="0.31496062992125984" footer="0.31496062992125984"/>
  <pageSetup paperSize="9" scale="85"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3"/>
  <sheetViews>
    <sheetView showGridLines="0" topLeftCell="A13" workbookViewId="0">
      <selection activeCell="A43" sqref="A43"/>
    </sheetView>
  </sheetViews>
  <sheetFormatPr defaultRowHeight="15" x14ac:dyDescent="0.2"/>
  <cols>
    <col min="1" max="1" width="46.88671875" customWidth="1"/>
    <col min="2" max="2" width="7.6640625" bestFit="1" customWidth="1"/>
    <col min="3" max="5" width="12.33203125" customWidth="1"/>
    <col min="8" max="8" width="15.6640625" customWidth="1"/>
    <col min="9" max="9" width="14.5546875" bestFit="1" customWidth="1"/>
  </cols>
  <sheetData>
    <row r="1" spans="1:9" ht="15.75" x14ac:dyDescent="0.25">
      <c r="B1" s="9"/>
      <c r="C1" s="9"/>
      <c r="D1" s="9"/>
      <c r="E1" s="9"/>
    </row>
    <row r="2" spans="1:9" ht="15.75" x14ac:dyDescent="0.25">
      <c r="A2" s="1" t="s">
        <v>274</v>
      </c>
      <c r="B2" s="9"/>
      <c r="C2" s="9"/>
      <c r="D2" s="2"/>
      <c r="H2" s="66" t="s">
        <v>275</v>
      </c>
    </row>
    <row r="3" spans="1:9" ht="15.75" x14ac:dyDescent="0.25">
      <c r="A3" s="2" t="s">
        <v>0</v>
      </c>
      <c r="B3" s="9"/>
      <c r="C3" s="9"/>
      <c r="D3" s="9"/>
      <c r="E3" s="9"/>
      <c r="G3" s="51"/>
      <c r="H3" s="51"/>
      <c r="I3" s="51"/>
    </row>
    <row r="4" spans="1:9" x14ac:dyDescent="0.2">
      <c r="A4" s="2"/>
      <c r="G4" s="51"/>
      <c r="H4" s="51"/>
      <c r="I4" s="51"/>
    </row>
    <row r="5" spans="1:9" ht="47.25" customHeight="1" thickBot="1" x14ac:dyDescent="0.25">
      <c r="A5" s="146" t="s">
        <v>2</v>
      </c>
      <c r="B5" s="147" t="s">
        <v>32</v>
      </c>
      <c r="C5" s="147" t="s">
        <v>226</v>
      </c>
      <c r="D5" s="147" t="s">
        <v>227</v>
      </c>
      <c r="E5" s="147" t="s">
        <v>30</v>
      </c>
      <c r="F5" s="159" t="s">
        <v>1</v>
      </c>
    </row>
    <row r="6" spans="1:9" ht="15.75" thickTop="1" x14ac:dyDescent="0.2">
      <c r="A6" s="149" t="s">
        <v>35</v>
      </c>
      <c r="B6" s="186">
        <v>0.28301799340972422</v>
      </c>
      <c r="C6" s="189">
        <v>49032867.358234704</v>
      </c>
      <c r="D6" s="189">
        <v>47982635.450000003</v>
      </c>
      <c r="E6" s="287">
        <v>-1050231.9082347006</v>
      </c>
      <c r="F6" s="160">
        <v>7001</v>
      </c>
      <c r="H6" s="280"/>
      <c r="I6" s="280"/>
    </row>
    <row r="7" spans="1:9" x14ac:dyDescent="0.2">
      <c r="A7" s="152" t="s">
        <v>37</v>
      </c>
      <c r="B7" s="187">
        <v>0.21366091486861419</v>
      </c>
      <c r="C7" s="281">
        <v>37016753.500987396</v>
      </c>
      <c r="D7" s="281">
        <v>35803449.909999996</v>
      </c>
      <c r="E7" s="289">
        <v>-1213303.5909873992</v>
      </c>
      <c r="F7" s="228">
        <v>7007</v>
      </c>
      <c r="H7" s="280"/>
      <c r="I7" s="280"/>
    </row>
    <row r="8" spans="1:9" x14ac:dyDescent="0.2">
      <c r="A8" s="154" t="s">
        <v>7</v>
      </c>
      <c r="B8" s="188">
        <v>0.14008045030311819</v>
      </c>
      <c r="C8" s="190">
        <v>24268938.015015218</v>
      </c>
      <c r="D8" s="190">
        <v>22364544.66</v>
      </c>
      <c r="E8" s="288">
        <v>-1904393.3550152183</v>
      </c>
      <c r="F8" s="162">
        <v>7003</v>
      </c>
      <c r="H8" s="280"/>
      <c r="I8" s="280"/>
    </row>
    <row r="9" spans="1:9" x14ac:dyDescent="0.2">
      <c r="A9" s="152" t="s">
        <v>8</v>
      </c>
      <c r="B9" s="187">
        <v>0.1025645114872194</v>
      </c>
      <c r="C9" s="185">
        <v>17769301.615160756</v>
      </c>
      <c r="D9" s="185">
        <v>19355547.109999999</v>
      </c>
      <c r="E9" s="289">
        <v>1586245.4948392436</v>
      </c>
      <c r="F9" s="161">
        <v>7004</v>
      </c>
      <c r="H9" s="280"/>
      <c r="I9" s="280"/>
    </row>
    <row r="10" spans="1:9" x14ac:dyDescent="0.2">
      <c r="A10" s="154" t="s">
        <v>36</v>
      </c>
      <c r="B10" s="188">
        <v>9.7422224870031993E-2</v>
      </c>
      <c r="C10" s="190">
        <v>16878400.458733037</v>
      </c>
      <c r="D10" s="190">
        <v>14519553.949999999</v>
      </c>
      <c r="E10" s="288">
        <v>-2358846.5087330379</v>
      </c>
      <c r="F10" s="162">
        <v>7005</v>
      </c>
      <c r="H10" s="280"/>
      <c r="I10" s="280"/>
    </row>
    <row r="11" spans="1:9" x14ac:dyDescent="0.2">
      <c r="A11" s="152" t="s">
        <v>9</v>
      </c>
      <c r="B11" s="187">
        <v>5.4315126571151534E-2</v>
      </c>
      <c r="C11" s="185">
        <v>9410095.678452</v>
      </c>
      <c r="D11" s="185">
        <v>8496002.0999999996</v>
      </c>
      <c r="E11" s="289">
        <v>-914093.57845200039</v>
      </c>
      <c r="F11" s="161">
        <v>7002</v>
      </c>
      <c r="H11" s="280"/>
      <c r="I11" s="280"/>
    </row>
    <row r="12" spans="1:9" x14ac:dyDescent="0.2">
      <c r="A12" s="154" t="s">
        <v>203</v>
      </c>
      <c r="B12" s="188">
        <v>4.8661892202238204E-2</v>
      </c>
      <c r="C12" s="282">
        <v>8430672.8240377661</v>
      </c>
      <c r="D12" s="282">
        <v>12620243.640000001</v>
      </c>
      <c r="E12" s="288">
        <v>4189570.8159622345</v>
      </c>
      <c r="F12" s="223">
        <v>7008</v>
      </c>
      <c r="H12" s="280"/>
      <c r="I12" s="280"/>
    </row>
    <row r="13" spans="1:9" x14ac:dyDescent="0.2">
      <c r="A13" s="152" t="s">
        <v>10</v>
      </c>
      <c r="B13" s="187">
        <v>2.720219327249079E-2</v>
      </c>
      <c r="C13" s="185">
        <v>4712779.9844590276</v>
      </c>
      <c r="D13" s="185">
        <v>4586937.71</v>
      </c>
      <c r="E13" s="289">
        <v>-125842.27445902769</v>
      </c>
      <c r="F13" s="161">
        <v>7006</v>
      </c>
      <c r="H13" s="280"/>
      <c r="I13" s="280"/>
    </row>
    <row r="14" spans="1:9" x14ac:dyDescent="0.2">
      <c r="A14" s="154" t="s">
        <v>12</v>
      </c>
      <c r="B14" s="188">
        <v>1.2356931329972135E-2</v>
      </c>
      <c r="C14" s="190">
        <v>2140838.3529176717</v>
      </c>
      <c r="D14" s="190">
        <v>1826381.05</v>
      </c>
      <c r="E14" s="288">
        <v>-314457.30291767162</v>
      </c>
      <c r="F14" s="162">
        <v>6004</v>
      </c>
      <c r="H14" s="280"/>
      <c r="I14" s="280"/>
    </row>
    <row r="15" spans="1:9" x14ac:dyDescent="0.2">
      <c r="A15" s="152" t="s">
        <v>14</v>
      </c>
      <c r="B15" s="187">
        <v>5.0428587188490566E-3</v>
      </c>
      <c r="C15" s="281">
        <v>873675.27304059872</v>
      </c>
      <c r="D15" s="281">
        <v>814999.79</v>
      </c>
      <c r="E15" s="289">
        <v>-58675.483040598687</v>
      </c>
      <c r="F15" s="228">
        <v>6013</v>
      </c>
      <c r="H15" s="280"/>
      <c r="I15" s="280"/>
    </row>
    <row r="16" spans="1:9" x14ac:dyDescent="0.2">
      <c r="A16" s="154" t="s">
        <v>19</v>
      </c>
      <c r="B16" s="188">
        <v>2.7551349504473508E-3</v>
      </c>
      <c r="C16" s="190">
        <v>477327.13016500336</v>
      </c>
      <c r="D16" s="190">
        <v>544306.26</v>
      </c>
      <c r="E16" s="288">
        <v>66979.129834996653</v>
      </c>
      <c r="F16" s="162">
        <v>6007</v>
      </c>
      <c r="H16" s="280"/>
      <c r="I16" s="280"/>
    </row>
    <row r="17" spans="1:9" x14ac:dyDescent="0.2">
      <c r="A17" s="152" t="s">
        <v>200</v>
      </c>
      <c r="B17" s="187">
        <v>2.7422983242715161E-3</v>
      </c>
      <c r="C17" s="185">
        <v>475103.18468003999</v>
      </c>
      <c r="D17" s="185">
        <v>528250.56000000006</v>
      </c>
      <c r="E17" s="289">
        <v>53147.375319960061</v>
      </c>
      <c r="F17" s="161">
        <v>6006</v>
      </c>
      <c r="H17" s="280"/>
      <c r="I17" s="280"/>
    </row>
    <row r="18" spans="1:9" x14ac:dyDescent="0.2">
      <c r="A18" s="154" t="s">
        <v>15</v>
      </c>
      <c r="B18" s="188">
        <v>2.2558889354856349E-3</v>
      </c>
      <c r="C18" s="190">
        <v>390832.75807288609</v>
      </c>
      <c r="D18" s="190">
        <v>395912.64</v>
      </c>
      <c r="E18" s="288">
        <v>5079.8819271139218</v>
      </c>
      <c r="F18" s="162">
        <v>6010</v>
      </c>
      <c r="H18" s="280"/>
      <c r="I18" s="280"/>
    </row>
    <row r="19" spans="1:9" x14ac:dyDescent="0.2">
      <c r="A19" s="152" t="s">
        <v>13</v>
      </c>
      <c r="B19" s="187">
        <v>1.670736268424098E-3</v>
      </c>
      <c r="C19" s="281">
        <v>289455.05850447487</v>
      </c>
      <c r="D19" s="281">
        <v>634238.68999999994</v>
      </c>
      <c r="E19" s="289">
        <v>344783.63149552507</v>
      </c>
      <c r="F19" s="228">
        <v>6019</v>
      </c>
      <c r="H19" s="280"/>
      <c r="I19" s="280"/>
    </row>
    <row r="20" spans="1:9" x14ac:dyDescent="0.2">
      <c r="A20" s="154" t="s">
        <v>202</v>
      </c>
      <c r="B20" s="188">
        <v>9.3213654692219175E-4</v>
      </c>
      <c r="C20" s="282">
        <v>161492.65675426967</v>
      </c>
      <c r="D20" s="282">
        <v>367104.56</v>
      </c>
      <c r="E20" s="288">
        <v>205611.90324573033</v>
      </c>
      <c r="F20" s="223">
        <v>6014</v>
      </c>
      <c r="H20" s="280"/>
      <c r="I20" s="280"/>
    </row>
    <row r="21" spans="1:9" x14ac:dyDescent="0.2">
      <c r="A21" s="152" t="s">
        <v>18</v>
      </c>
      <c r="B21" s="187">
        <v>8.8473977334987692E-4</v>
      </c>
      <c r="C21" s="185">
        <v>153281.16573286612</v>
      </c>
      <c r="D21" s="185">
        <v>138739.71</v>
      </c>
      <c r="E21" s="289">
        <v>-14541.455732866132</v>
      </c>
      <c r="F21" s="161">
        <v>6022</v>
      </c>
      <c r="H21" s="280"/>
      <c r="I21" s="280"/>
    </row>
    <row r="22" spans="1:9" x14ac:dyDescent="0.2">
      <c r="A22" s="154" t="s">
        <v>142</v>
      </c>
      <c r="B22" s="188">
        <v>8.792101497664403E-4</v>
      </c>
      <c r="C22" s="190">
        <v>152323.15844703573</v>
      </c>
      <c r="D22" s="190">
        <v>153310.20000000001</v>
      </c>
      <c r="E22" s="288">
        <v>987.0415529642778</v>
      </c>
      <c r="F22" s="162">
        <v>9386</v>
      </c>
      <c r="H22" s="280"/>
      <c r="I22" s="280"/>
    </row>
    <row r="23" spans="1:9" x14ac:dyDescent="0.2">
      <c r="A23" s="152" t="s">
        <v>205</v>
      </c>
      <c r="B23" s="187">
        <v>8.6815090259956674E-4</v>
      </c>
      <c r="C23" s="185">
        <v>150407.1438753749</v>
      </c>
      <c r="D23" s="185">
        <v>224728.63</v>
      </c>
      <c r="E23" s="289">
        <v>74321.486124625109</v>
      </c>
      <c r="F23" s="161">
        <v>8509</v>
      </c>
      <c r="H23" s="280"/>
      <c r="I23" s="280"/>
    </row>
    <row r="24" spans="1:9" x14ac:dyDescent="0.2">
      <c r="A24" s="154" t="s">
        <v>40</v>
      </c>
      <c r="B24" s="188">
        <v>7.0384208754887526E-4</v>
      </c>
      <c r="C24" s="282">
        <v>121940.6416678426</v>
      </c>
      <c r="D24" s="282">
        <v>217558.62</v>
      </c>
      <c r="E24" s="288">
        <v>95617.978332157392</v>
      </c>
      <c r="F24" s="223">
        <v>6008</v>
      </c>
      <c r="H24" s="280"/>
      <c r="I24" s="280"/>
    </row>
    <row r="25" spans="1:9" x14ac:dyDescent="0.2">
      <c r="A25" s="152" t="s">
        <v>201</v>
      </c>
      <c r="B25" s="187">
        <v>5.7271101399880434E-4</v>
      </c>
      <c r="C25" s="185">
        <v>99222.183175292812</v>
      </c>
      <c r="D25" s="185">
        <v>44044.35</v>
      </c>
      <c r="E25" s="289">
        <v>-55177.833175292813</v>
      </c>
      <c r="F25" s="161">
        <v>6012</v>
      </c>
      <c r="H25" s="280"/>
      <c r="I25" s="280"/>
    </row>
    <row r="26" spans="1:9" x14ac:dyDescent="0.2">
      <c r="A26" s="154" t="s">
        <v>207</v>
      </c>
      <c r="B26" s="188">
        <v>4.1077203762672856E-4</v>
      </c>
      <c r="C26" s="282">
        <v>71166.255518830701</v>
      </c>
      <c r="D26" s="282">
        <v>70214.89</v>
      </c>
      <c r="E26" s="288">
        <v>-951.36551883070206</v>
      </c>
      <c r="F26" s="223">
        <v>8563</v>
      </c>
      <c r="H26" s="280"/>
      <c r="I26" s="280"/>
    </row>
    <row r="27" spans="1:9" x14ac:dyDescent="0.2">
      <c r="A27" s="152" t="s">
        <v>211</v>
      </c>
      <c r="B27" s="187">
        <v>2.9622983482696771E-4</v>
      </c>
      <c r="C27" s="185">
        <v>51321.818883772139</v>
      </c>
      <c r="D27" s="185">
        <v>60432.95</v>
      </c>
      <c r="E27" s="289">
        <v>9111.131116227858</v>
      </c>
      <c r="F27" s="161">
        <v>8979</v>
      </c>
      <c r="H27" s="280"/>
      <c r="I27" s="280"/>
    </row>
    <row r="28" spans="1:9" x14ac:dyDescent="0.2">
      <c r="A28" s="154" t="s">
        <v>206</v>
      </c>
      <c r="B28" s="188">
        <v>2.2908440559952177E-4</v>
      </c>
      <c r="C28" s="190">
        <v>39688.873270117132</v>
      </c>
      <c r="D28" s="190">
        <v>87064.42</v>
      </c>
      <c r="E28" s="288">
        <v>47375.546729882866</v>
      </c>
      <c r="F28" s="162">
        <v>8530</v>
      </c>
      <c r="H28" s="280"/>
      <c r="I28" s="280"/>
    </row>
    <row r="29" spans="1:9" x14ac:dyDescent="0.2">
      <c r="A29" s="152" t="s">
        <v>204</v>
      </c>
      <c r="B29" s="187">
        <v>1.5798924524104945E-4</v>
      </c>
      <c r="C29" s="281">
        <v>27371.63673801181</v>
      </c>
      <c r="D29" s="281">
        <v>176177.41</v>
      </c>
      <c r="E29" s="289">
        <v>148805.77326198819</v>
      </c>
      <c r="F29" s="228">
        <v>8396</v>
      </c>
      <c r="H29" s="280"/>
      <c r="I29" s="280"/>
    </row>
    <row r="30" spans="1:9" x14ac:dyDescent="0.2">
      <c r="A30" s="154" t="s">
        <v>208</v>
      </c>
      <c r="B30" s="188">
        <v>1.1849193393078709E-4</v>
      </c>
      <c r="C30" s="190">
        <v>20528.727553508856</v>
      </c>
      <c r="D30" s="190">
        <v>5121.4399999999996</v>
      </c>
      <c r="E30" s="288">
        <v>-15407.287553508857</v>
      </c>
      <c r="F30" s="162">
        <v>8619</v>
      </c>
      <c r="H30" s="280"/>
      <c r="I30" s="280"/>
    </row>
    <row r="31" spans="1:9" x14ac:dyDescent="0.2">
      <c r="A31" s="152" t="s">
        <v>209</v>
      </c>
      <c r="B31" s="187">
        <v>1.1849193393078709E-4</v>
      </c>
      <c r="C31" s="185">
        <v>20528.727553508856</v>
      </c>
      <c r="D31" s="185">
        <v>40971.49</v>
      </c>
      <c r="E31" s="289">
        <v>20442.762446491142</v>
      </c>
      <c r="F31" s="161">
        <v>8694</v>
      </c>
      <c r="H31" s="280"/>
      <c r="I31" s="280"/>
    </row>
    <row r="32" spans="1:9" x14ac:dyDescent="0.2">
      <c r="A32" s="154" t="s">
        <v>210</v>
      </c>
      <c r="B32" s="188">
        <v>7.8994622620524727E-5</v>
      </c>
      <c r="C32" s="190">
        <v>13685.818369005905</v>
      </c>
      <c r="D32" s="190">
        <v>30728.62</v>
      </c>
      <c r="E32" s="288">
        <v>17042.801630994094</v>
      </c>
      <c r="F32" s="162">
        <v>8717</v>
      </c>
      <c r="H32" s="280"/>
      <c r="I32" s="280"/>
    </row>
    <row r="33" spans="1:9" x14ac:dyDescent="0.2">
      <c r="A33" s="152" t="s">
        <v>214</v>
      </c>
      <c r="B33" s="187">
        <v>0</v>
      </c>
      <c r="C33" s="281"/>
      <c r="D33" s="281">
        <v>185396</v>
      </c>
      <c r="E33" s="289">
        <v>185396</v>
      </c>
      <c r="F33" s="228">
        <v>6009</v>
      </c>
      <c r="H33" s="280"/>
      <c r="I33" s="280"/>
    </row>
    <row r="34" spans="1:9" x14ac:dyDescent="0.2">
      <c r="A34" s="154" t="s">
        <v>215</v>
      </c>
      <c r="B34" s="188">
        <v>0</v>
      </c>
      <c r="C34" s="190"/>
      <c r="D34" s="190">
        <v>179736.81</v>
      </c>
      <c r="E34" s="288">
        <v>179736.81</v>
      </c>
      <c r="F34" s="162">
        <v>6011</v>
      </c>
    </row>
    <row r="35" spans="1:9" x14ac:dyDescent="0.2">
      <c r="A35" s="152" t="s">
        <v>216</v>
      </c>
      <c r="B35" s="187">
        <v>0</v>
      </c>
      <c r="C35" s="281"/>
      <c r="D35" s="281">
        <v>42610.35</v>
      </c>
      <c r="E35" s="289">
        <v>42610.35</v>
      </c>
      <c r="F35" s="228">
        <v>6017</v>
      </c>
    </row>
    <row r="36" spans="1:9" x14ac:dyDescent="0.2">
      <c r="A36" s="154" t="s">
        <v>217</v>
      </c>
      <c r="B36" s="188">
        <v>0</v>
      </c>
      <c r="C36" s="190"/>
      <c r="D36" s="190">
        <v>365158.42</v>
      </c>
      <c r="E36" s="288">
        <v>365158.42</v>
      </c>
      <c r="F36" s="162">
        <v>6025</v>
      </c>
    </row>
    <row r="37" spans="1:9" x14ac:dyDescent="0.2">
      <c r="A37" s="152" t="s">
        <v>218</v>
      </c>
      <c r="B37" s="187">
        <v>0</v>
      </c>
      <c r="C37" s="281"/>
      <c r="D37" s="281">
        <v>26221.75</v>
      </c>
      <c r="E37" s="289">
        <v>26221.75</v>
      </c>
      <c r="F37" s="228">
        <v>7548</v>
      </c>
    </row>
    <row r="38" spans="1:9" x14ac:dyDescent="0.2">
      <c r="A38" s="154" t="s">
        <v>219</v>
      </c>
      <c r="B38" s="188">
        <v>0</v>
      </c>
      <c r="C38" s="190"/>
      <c r="D38" s="190">
        <v>153643.09</v>
      </c>
      <c r="E38" s="288">
        <v>153643.09</v>
      </c>
      <c r="F38" s="162">
        <v>8192</v>
      </c>
    </row>
    <row r="39" spans="1:9" x14ac:dyDescent="0.2">
      <c r="A39" s="152" t="s">
        <v>220</v>
      </c>
      <c r="B39" s="187">
        <v>0</v>
      </c>
      <c r="C39" s="281"/>
      <c r="D39" s="281">
        <v>0</v>
      </c>
      <c r="E39" s="289">
        <v>0</v>
      </c>
      <c r="F39" s="228">
        <v>8502</v>
      </c>
    </row>
    <row r="40" spans="1:9" x14ac:dyDescent="0.2">
      <c r="A40" s="154" t="s">
        <v>221</v>
      </c>
      <c r="B40" s="188">
        <v>0</v>
      </c>
      <c r="C40" s="190"/>
      <c r="D40" s="190">
        <v>33903.910000000003</v>
      </c>
      <c r="E40" s="288">
        <v>33903.910000000003</v>
      </c>
      <c r="F40" s="162">
        <v>8550</v>
      </c>
    </row>
    <row r="41" spans="1:9" x14ac:dyDescent="0.2">
      <c r="A41" s="152" t="s">
        <v>222</v>
      </c>
      <c r="B41" s="187">
        <v>0</v>
      </c>
      <c r="C41" s="281"/>
      <c r="D41" s="281">
        <v>174128.84</v>
      </c>
      <c r="E41" s="289">
        <v>174128.84</v>
      </c>
      <c r="F41" s="228">
        <v>8630</v>
      </c>
    </row>
    <row r="42" spans="1:9" x14ac:dyDescent="0.2">
      <c r="A42" s="263" t="s">
        <v>27</v>
      </c>
      <c r="B42" s="283">
        <v>1.0000000000000004</v>
      </c>
      <c r="C42" s="284">
        <v>173249999.99999994</v>
      </c>
      <c r="D42" s="284">
        <v>173249999.97999993</v>
      </c>
      <c r="E42" s="285">
        <v>-2.0000016927951947E-2</v>
      </c>
      <c r="F42" s="286"/>
    </row>
    <row r="43" spans="1:9" x14ac:dyDescent="0.2">
      <c r="C43" s="266"/>
      <c r="D43" s="265"/>
    </row>
  </sheetData>
  <sortState ref="A6:F32">
    <sortCondition descending="1" ref="D6:D32"/>
  </sortState>
  <pageMargins left="0.70866141732283472" right="0.70866141732283472" top="0.74803149606299213" bottom="0.74803149606299213" header="0.31496062992125984" footer="0.31496062992125984"/>
  <pageSetup paperSize="9" scale="73"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etadata xmlns="http://www.objective.com/ecm/document/metadata/DC4691BF00A443899034738234036697" version="1.0.0">
  <systemFields>
    <field name="Objective-Id">
      <value order="0">A1635285</value>
    </field>
    <field name="Objective-Title">
      <value order="0">PBRF 2018 Annual Report - Publish</value>
    </field>
    <field name="Objective-Description">
      <value order="0"/>
    </field>
    <field name="Objective-CreationStamp">
      <value order="0">2020-10-30T03:02:39Z</value>
    </field>
    <field name="Objective-IsApproved">
      <value order="0">false</value>
    </field>
    <field name="Objective-IsPublished">
      <value order="0">true</value>
    </field>
    <field name="Objective-DatePublished">
      <value order="0">2020-11-16T20:13:02Z</value>
    </field>
    <field name="Objective-ModificationStamp">
      <value order="0">2020-11-16T20:13:02Z</value>
    </field>
    <field name="Objective-Owner">
      <value order="0">Hang Le</value>
    </field>
    <field name="Objective-Path">
      <value order="0">Objective Global Folder:TEC Global Folder (fA27):Investment Management:Funds:Performance-Based Research Fund (PBRF):2018:IV-F-PBRF- 2018 -NO</value>
    </field>
    <field name="Objective-Parent">
      <value order="0">IV-F-PBRF- 2018 -NO</value>
    </field>
    <field name="Objective-State">
      <value order="0">Published</value>
    </field>
    <field name="Objective-VersionId">
      <value order="0">vA3654233</value>
    </field>
    <field name="Objective-Version">
      <value order="0">2.0</value>
    </field>
    <field name="Objective-VersionNumber">
      <value order="0">3</value>
    </field>
    <field name="Objective-VersionComment">
      <value order="0"/>
    </field>
    <field name="Objective-FileNumber">
      <value order="0">IV-F-01-16/16-1006</value>
    </field>
    <field name="Objective-Classification">
      <value order="0"/>
    </field>
    <field name="Objective-Caveats">
      <value order="0"/>
    </field>
  </systemFields>
  <catalogues>
    <catalogue name="Document Type Catalogue" type="type" ori="id:cA6">
      <field name="Objective-Reference">
        <value order="0"/>
      </field>
      <field name="Objective-Date">
        <value order="0"/>
      </field>
      <field name="Objective-Action">
        <value order="0"/>
      </field>
      <field name="Objective-Responsible">
        <value order="0"/>
      </field>
      <field name="Objective-Financial Year">
        <value order="0"/>
      </field>
      <field name="Objective-Calendar Year">
        <value order="0"/>
      </field>
      <field name="Objective-EDUMIS Number">
        <value order="0"/>
      </field>
      <field name="Objective-Sub Sector">
        <value order="0"/>
      </field>
      <field name="Objective-Fund Name">
        <value order="0">Performance-Based Research Fund</value>
      </field>
      <field name="Objective-Connect Creator">
        <value order="0"/>
      </field>
    </catalogue>
  </catalogues>
</metadata>
</file>

<file path=customXml/itemProps1.xml><?xml version="1.0" encoding="utf-8"?>
<ds:datastoreItem xmlns:ds="http://schemas.openxmlformats.org/officeDocument/2006/customXml" ds:itemID="{5745109E-2DDF-40CB-AC2B-FF9B10C90820}">
  <ds:schemaRefs>
    <ds:schemaRef ds:uri="http://www.objective.com/ecm/document/metadata/DC4691BF00A443899034738234036697"/>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24</vt:i4>
      </vt:variant>
    </vt:vector>
  </HeadingPairs>
  <TitlesOfParts>
    <vt:vector size="24" baseType="lpstr">
      <vt:lpstr>Notes </vt:lpstr>
      <vt:lpstr>Table Index</vt:lpstr>
      <vt:lpstr>1.1</vt:lpstr>
      <vt:lpstr>1.2</vt:lpstr>
      <vt:lpstr>1.3</vt:lpstr>
      <vt:lpstr>1.4</vt:lpstr>
      <vt:lpstr>1.5</vt:lpstr>
      <vt:lpstr>1.6</vt:lpstr>
      <vt:lpstr>1.7</vt:lpstr>
      <vt:lpstr>1.8</vt:lpstr>
      <vt:lpstr>1.9</vt:lpstr>
      <vt:lpstr>2.0</vt:lpstr>
      <vt:lpstr>2.1</vt:lpstr>
      <vt:lpstr>2.2</vt:lpstr>
      <vt:lpstr>2.3</vt:lpstr>
      <vt:lpstr>2.4</vt:lpstr>
      <vt:lpstr>2.5</vt:lpstr>
      <vt:lpstr>2.6</vt:lpstr>
      <vt:lpstr>2.7</vt:lpstr>
      <vt:lpstr>2.8</vt:lpstr>
      <vt:lpstr>2.9</vt:lpstr>
      <vt:lpstr>3.0</vt:lpstr>
      <vt:lpstr>3.1</vt:lpstr>
      <vt:lpstr>RDC</vt:lpstr>
    </vt:vector>
  </TitlesOfParts>
  <Company>Tertiary Education Commission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TEC</dc:creator>
  <cp:lastModifiedBy>Carolyn Lankow</cp:lastModifiedBy>
  <cp:lastPrinted>2020-10-26T19:05:26Z</cp:lastPrinted>
  <dcterms:created xsi:type="dcterms:W3CDTF">2013-01-31T01:18:16Z</dcterms:created>
  <dcterms:modified xsi:type="dcterms:W3CDTF">2020-11-17T21:20:10Z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A1635285</vt:lpwstr>
  </property>
  <property fmtid="{D5CDD505-2E9C-101B-9397-08002B2CF9AE}" pid="4" name="Objective-Title">
    <vt:lpwstr>PBRF 2018 Annual Report - Publish</vt:lpwstr>
  </property>
  <property fmtid="{D5CDD505-2E9C-101B-9397-08002B2CF9AE}" pid="5" name="Objective-Comment">
    <vt:lpwstr/>
  </property>
  <property fmtid="{D5CDD505-2E9C-101B-9397-08002B2CF9AE}" pid="6" name="Objective-CreationStamp">
    <vt:filetime>2020-10-30T03:08:47Z</vt:filetime>
  </property>
  <property fmtid="{D5CDD505-2E9C-101B-9397-08002B2CF9AE}" pid="7" name="Objective-IsApproved">
    <vt:bool>false</vt:bool>
  </property>
  <property fmtid="{D5CDD505-2E9C-101B-9397-08002B2CF9AE}" pid="8" name="Objective-IsPublished">
    <vt:bool>true</vt:bool>
  </property>
  <property fmtid="{D5CDD505-2E9C-101B-9397-08002B2CF9AE}" pid="9" name="Objective-DatePublished">
    <vt:filetime>2020-11-16T20:13:02Z</vt:filetime>
  </property>
  <property fmtid="{D5CDD505-2E9C-101B-9397-08002B2CF9AE}" pid="10" name="Objective-ModificationStamp">
    <vt:filetime>2020-11-16T20:13:02Z</vt:filetime>
  </property>
  <property fmtid="{D5CDD505-2E9C-101B-9397-08002B2CF9AE}" pid="11" name="Objective-Owner">
    <vt:lpwstr>Hang Le</vt:lpwstr>
  </property>
  <property fmtid="{D5CDD505-2E9C-101B-9397-08002B2CF9AE}" pid="12" name="Objective-Path">
    <vt:lpwstr>Objective Global Folder:TEC Global Folder (fA27):Investment Management:Funds:Performance-Based Research Fund (PBRF):2018:IV-F-PBRF- 2018 -NO:</vt:lpwstr>
  </property>
  <property fmtid="{D5CDD505-2E9C-101B-9397-08002B2CF9AE}" pid="13" name="Objective-Parent">
    <vt:lpwstr>IV-F-PBRF- 2018 -NO</vt:lpwstr>
  </property>
  <property fmtid="{D5CDD505-2E9C-101B-9397-08002B2CF9AE}" pid="14" name="Objective-State">
    <vt:lpwstr>Published</vt:lpwstr>
  </property>
  <property fmtid="{D5CDD505-2E9C-101B-9397-08002B2CF9AE}" pid="15" name="Objective-Version">
    <vt:lpwstr>2.0</vt:lpwstr>
  </property>
  <property fmtid="{D5CDD505-2E9C-101B-9397-08002B2CF9AE}" pid="16" name="Objective-VersionNumber">
    <vt:r8>3</vt:r8>
  </property>
  <property fmtid="{D5CDD505-2E9C-101B-9397-08002B2CF9AE}" pid="17" name="Objective-VersionComment">
    <vt:lpwstr/>
  </property>
  <property fmtid="{D5CDD505-2E9C-101B-9397-08002B2CF9AE}" pid="18" name="Objective-FileNumber">
    <vt:lpwstr>IV-F-01-16/16-1006</vt:lpwstr>
  </property>
  <property fmtid="{D5CDD505-2E9C-101B-9397-08002B2CF9AE}" pid="19" name="Objective-Classification">
    <vt:lpwstr>[Inherited - none]</vt:lpwstr>
  </property>
  <property fmtid="{D5CDD505-2E9C-101B-9397-08002B2CF9AE}" pid="20" name="Objective-Caveats">
    <vt:lpwstr/>
  </property>
  <property fmtid="{D5CDD505-2E9C-101B-9397-08002B2CF9AE}" pid="21" name="Objective-Reference [system]">
    <vt:lpwstr/>
  </property>
  <property fmtid="{D5CDD505-2E9C-101B-9397-08002B2CF9AE}" pid="22" name="Objective-Date [system]">
    <vt:lpwstr/>
  </property>
  <property fmtid="{D5CDD505-2E9C-101B-9397-08002B2CF9AE}" pid="23" name="Objective-Action [system]">
    <vt:lpwstr/>
  </property>
  <property fmtid="{D5CDD505-2E9C-101B-9397-08002B2CF9AE}" pid="24" name="Objective-Responsible [system]">
    <vt:lpwstr/>
  </property>
  <property fmtid="{D5CDD505-2E9C-101B-9397-08002B2CF9AE}" pid="25" name="Objective-Financial Year [system]">
    <vt:lpwstr/>
  </property>
  <property fmtid="{D5CDD505-2E9C-101B-9397-08002B2CF9AE}" pid="26" name="Objective-Calendar Year [system]">
    <vt:lpwstr/>
  </property>
  <property fmtid="{D5CDD505-2E9C-101B-9397-08002B2CF9AE}" pid="27" name="Objective-EDUMIS Number [system]">
    <vt:lpwstr/>
  </property>
  <property fmtid="{D5CDD505-2E9C-101B-9397-08002B2CF9AE}" pid="28" name="Objective-Sub Sector [system]">
    <vt:lpwstr/>
  </property>
  <property fmtid="{D5CDD505-2E9C-101B-9397-08002B2CF9AE}" pid="29" name="Objective-Fund Name [system]">
    <vt:lpwstr>Performance-Based Research Fund</vt:lpwstr>
  </property>
  <property fmtid="{D5CDD505-2E9C-101B-9397-08002B2CF9AE}" pid="30" name="Objective-Description">
    <vt:lpwstr/>
  </property>
  <property fmtid="{D5CDD505-2E9C-101B-9397-08002B2CF9AE}" pid="31" name="Objective-VersionId">
    <vt:lpwstr>vA3654233</vt:lpwstr>
  </property>
  <property fmtid="{D5CDD505-2E9C-101B-9397-08002B2CF9AE}" pid="32" name="Objective-Fund Name">
    <vt:lpwstr>Performance-Based Research Fund</vt:lpwstr>
  </property>
  <property fmtid="{D5CDD505-2E9C-101B-9397-08002B2CF9AE}" pid="33" name="Objective-Sub Sector">
    <vt:lpwstr/>
  </property>
  <property fmtid="{D5CDD505-2E9C-101B-9397-08002B2CF9AE}" pid="34" name="Objective-Reference">
    <vt:lpwstr/>
  </property>
  <property fmtid="{D5CDD505-2E9C-101B-9397-08002B2CF9AE}" pid="35" name="Objective-Financial Year">
    <vt:lpwstr/>
  </property>
  <property fmtid="{D5CDD505-2E9C-101B-9397-08002B2CF9AE}" pid="36" name="Objective-EDUMIS Number">
    <vt:lpwstr/>
  </property>
  <property fmtid="{D5CDD505-2E9C-101B-9397-08002B2CF9AE}" pid="37" name="Objective-Action">
    <vt:lpwstr/>
  </property>
  <property fmtid="{D5CDD505-2E9C-101B-9397-08002B2CF9AE}" pid="38" name="Objective-Calendar Year">
    <vt:lpwstr/>
  </property>
  <property fmtid="{D5CDD505-2E9C-101B-9397-08002B2CF9AE}" pid="39" name="Objective-Date">
    <vt:lpwstr/>
  </property>
  <property fmtid="{D5CDD505-2E9C-101B-9397-08002B2CF9AE}" pid="40" name="Objective-Responsible">
    <vt:lpwstr/>
  </property>
  <property fmtid="{D5CDD505-2E9C-101B-9397-08002B2CF9AE}" pid="41" name="Objective-Connect Creator">
    <vt:lpwstr/>
  </property>
  <property fmtid="{D5CDD505-2E9C-101B-9397-08002B2CF9AE}" pid="42" name="Objective-Connect Creator [system]">
    <vt:lpwstr/>
  </property>
</Properties>
</file>